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0"/>
  </bookViews>
  <sheets>
    <sheet name="INCOME STAT" sheetId="1" r:id="rId1"/>
    <sheet name="BSHEET" sheetId="2" r:id="rId2"/>
    <sheet name="EQUITY" sheetId="3" r:id="rId3"/>
    <sheet name="CFLOW" sheetId="4" r:id="rId4"/>
    <sheet name="NOTES" sheetId="5" r:id="rId5"/>
  </sheets>
  <definedNames>
    <definedName name="_xlnm.Print_Area" localSheetId="0">'INCOME STAT'!$A$1:$L$47</definedName>
  </definedNames>
  <calcPr fullCalcOnLoad="1"/>
</workbook>
</file>

<file path=xl/sharedStrings.xml><?xml version="1.0" encoding="utf-8"?>
<sst xmlns="http://schemas.openxmlformats.org/spreadsheetml/2006/main" count="411" uniqueCount="330">
  <si>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</si>
  <si>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</si>
  <si>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</si>
  <si>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</si>
  <si>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</si>
  <si>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</si>
  <si>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</si>
  <si>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</si>
  <si>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 xml:space="preserve">1 (a) </t>
  </si>
  <si>
    <t xml:space="preserve">  (b)</t>
  </si>
  <si>
    <t xml:space="preserve">  (c)</t>
  </si>
  <si>
    <t>Investment income</t>
  </si>
  <si>
    <t>2 (a)</t>
  </si>
  <si>
    <t>Depreciation and amortisation</t>
  </si>
  <si>
    <t xml:space="preserve">  (d)    Exceptional items</t>
  </si>
  <si>
    <t xml:space="preserve">  (e)</t>
  </si>
  <si>
    <t xml:space="preserve">  (f)</t>
  </si>
  <si>
    <t xml:space="preserve">  (g)</t>
  </si>
  <si>
    <t xml:space="preserve">  (h)</t>
  </si>
  <si>
    <t xml:space="preserve">  (i)</t>
  </si>
  <si>
    <t xml:space="preserve">  (j)</t>
  </si>
  <si>
    <t xml:space="preserve">  (k)</t>
  </si>
  <si>
    <t>(i)   Extraordinary items</t>
  </si>
  <si>
    <t xml:space="preserve">  (l)</t>
  </si>
  <si>
    <t>members of the company</t>
  </si>
  <si>
    <t>3 (a)</t>
  </si>
  <si>
    <t>AS AT</t>
  </si>
  <si>
    <t>END OF</t>
  </si>
  <si>
    <t>CURRENT</t>
  </si>
  <si>
    <t>QUARTER</t>
  </si>
  <si>
    <t>PRECEDING</t>
  </si>
  <si>
    <t>FINANCIAL</t>
  </si>
  <si>
    <t>YEAR END</t>
  </si>
  <si>
    <t xml:space="preserve">   Reserves </t>
  </si>
  <si>
    <t>(iii) Extraordinary items attributable to members of the company</t>
  </si>
  <si>
    <t>(i) Basic based on 22,260,000 ordinary shares (sen)</t>
  </si>
  <si>
    <t>CONSOLIDATED INCOME  STATEMENT</t>
  </si>
  <si>
    <t>Preceding</t>
  </si>
  <si>
    <t xml:space="preserve">                       CUMULATIVE</t>
  </si>
  <si>
    <t>Due from associated companies</t>
  </si>
  <si>
    <t>Due from directors</t>
  </si>
  <si>
    <t>Due to associated companies</t>
  </si>
  <si>
    <t>Due to directors</t>
  </si>
  <si>
    <t>Short term borrowings</t>
  </si>
  <si>
    <t>Provision for taxation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</si>
  <si>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</si>
  <si>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</si>
  <si>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</si>
  <si>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</si>
  <si>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</si>
  <si>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</si>
  <si>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Other receivables, deposits &amp; prepayments</t>
  </si>
  <si>
    <t>Revenue</t>
  </si>
  <si>
    <t>Finance cost</t>
  </si>
  <si>
    <t>Profit/(loss)  before finance cost, depreciation and</t>
  </si>
  <si>
    <t>amortisation, exceptional items, income tax, minority</t>
  </si>
  <si>
    <t xml:space="preserve">Profit/(loss) before income tax, minority interests </t>
  </si>
  <si>
    <t>and extraordinary items</t>
  </si>
  <si>
    <t>Share of profits and losses of associated companies</t>
  </si>
  <si>
    <t xml:space="preserve">Profit/(loss) before income tax, minority interests and </t>
  </si>
  <si>
    <t>extraordinary items</t>
  </si>
  <si>
    <t>Income tax</t>
  </si>
  <si>
    <t>Pre-acquisition profit/(loss), if applicable</t>
  </si>
  <si>
    <t>Net profit/(loss) from ordinary activities attributable to</t>
  </si>
  <si>
    <t xml:space="preserve">  (m)</t>
  </si>
  <si>
    <t>Net profit/(loss) attributable to members of the company</t>
  </si>
  <si>
    <t xml:space="preserve">Loss per share based on 2(m) above </t>
  </si>
  <si>
    <t xml:space="preserve">   Share capital</t>
  </si>
  <si>
    <t>Share premium</t>
  </si>
  <si>
    <t>Reserve on consolidation</t>
  </si>
  <si>
    <t>Exchange reserve</t>
  </si>
  <si>
    <t>Accumulated losses</t>
  </si>
  <si>
    <t>Other income including interest income</t>
  </si>
  <si>
    <t>interests and extraordinary items</t>
  </si>
  <si>
    <t>(ii) Less minority interests</t>
  </si>
  <si>
    <t>(i)  Profit/(loss) after income tax before deducting minority interests</t>
  </si>
  <si>
    <t>(ii)  Less minority interests</t>
  </si>
  <si>
    <t>Fixed deposits with licensed banks</t>
  </si>
  <si>
    <t>Property development projects</t>
  </si>
  <si>
    <t>31/12/2002</t>
  </si>
  <si>
    <t>CONDENSED CONSOLIDATED STATEMENT OF CHANGES IN EQUITY - UNAUDITED</t>
  </si>
  <si>
    <t xml:space="preserve">Share </t>
  </si>
  <si>
    <t>Share</t>
  </si>
  <si>
    <t>Reserve on</t>
  </si>
  <si>
    <t xml:space="preserve">Exchange </t>
  </si>
  <si>
    <t xml:space="preserve">Accumulated </t>
  </si>
  <si>
    <t>Capital</t>
  </si>
  <si>
    <t>Premium</t>
  </si>
  <si>
    <t>Consolidation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</si>
  <si>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</si>
  <si>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</si>
  <si>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</si>
  <si>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</si>
  <si>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</si>
  <si>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</si>
  <si>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</si>
  <si>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Long term investments</t>
  </si>
  <si>
    <t xml:space="preserve"> Goodwill on consolidation</t>
  </si>
  <si>
    <t xml:space="preserve"> Property development projects - non current</t>
  </si>
  <si>
    <t xml:space="preserve"> Current assets</t>
  </si>
  <si>
    <t xml:space="preserve"> Current liabilities</t>
  </si>
  <si>
    <t xml:space="preserve"> Net current liabilities</t>
  </si>
  <si>
    <t xml:space="preserve"> Shareholders' fund</t>
  </si>
  <si>
    <t xml:space="preserve"> Minority interests</t>
  </si>
  <si>
    <t xml:space="preserve"> Long term borrowings</t>
  </si>
  <si>
    <t>Net tangible assets per share (sen)</t>
  </si>
  <si>
    <t>CONDENSED CONSOLIDATED CASH FLOW STATEMENT - UNAUDITED</t>
  </si>
  <si>
    <t>Loss before taxation</t>
  </si>
  <si>
    <t>Adjustment for :</t>
  </si>
  <si>
    <t>Operating profit before changes in working capital</t>
  </si>
  <si>
    <t xml:space="preserve"> Net change in current assets</t>
  </si>
  <si>
    <t xml:space="preserve"> Net change in current liabilities</t>
  </si>
  <si>
    <t>Payment of development expenditures</t>
  </si>
  <si>
    <t xml:space="preserve"> Taxation paid</t>
  </si>
  <si>
    <t xml:space="preserve"> Interest income</t>
  </si>
  <si>
    <t>Net cash generated fromm operating activities</t>
  </si>
  <si>
    <t>Net cash flows from investing activities</t>
  </si>
  <si>
    <t>Net cash flows from financing activities</t>
  </si>
  <si>
    <t>Net change in cash and cash equivalents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</si>
  <si>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</si>
  <si>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</si>
  <si>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</si>
  <si>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</si>
  <si>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</si>
  <si>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(The Condensed Consolidated Income Statement should be read in conjunction with the Annual Financial Statement  for the year ended</t>
  </si>
  <si>
    <t xml:space="preserve">  31 December 2002)</t>
  </si>
  <si>
    <t>Balance as of January 1,2003</t>
  </si>
  <si>
    <t>Net loss for the period</t>
  </si>
  <si>
    <t>NOTES TO THE QUARTERLY REPORT ON CONSOLIDATED RESULTS</t>
  </si>
  <si>
    <t>1a)</t>
  </si>
  <si>
    <t>Basis of preparation</t>
  </si>
  <si>
    <t>The interim financial report is unaudited and has been prepared in compliance with MASB 26, Interim</t>
  </si>
  <si>
    <t>Financial Reporting.</t>
  </si>
  <si>
    <t xml:space="preserve">The interim financial report should be read in conjunction with the audited financial statements of the </t>
  </si>
  <si>
    <t>The accounting policies and methods of computation adopted by the Group in this interim financial report</t>
  </si>
  <si>
    <t>The following notes explain the events and transactions that are significant to an understanding of  the changes</t>
  </si>
  <si>
    <t>1b)</t>
  </si>
  <si>
    <t>Property, plant and equipment</t>
  </si>
  <si>
    <t xml:space="preserve">The valuations of  land and building have been brought forward without amendments from the previous </t>
  </si>
  <si>
    <t>1c)</t>
  </si>
  <si>
    <t>Changes in Estimates</t>
  </si>
  <si>
    <t xml:space="preserve">There were no significant changes in the estimates of amount, which give a material effect in the current </t>
  </si>
  <si>
    <t>financial period.</t>
  </si>
  <si>
    <t>Exceptional Items</t>
  </si>
  <si>
    <t>There were no exceptional items for the current financial period.</t>
  </si>
  <si>
    <t>Extraordinary Items</t>
  </si>
  <si>
    <t>There were no extraordinary items for the current financial period.</t>
  </si>
  <si>
    <t>Taxation</t>
  </si>
  <si>
    <t>Sale of unquoted investments and properties</t>
  </si>
  <si>
    <t>There were no profit on sale of investments or properties for the current financial period.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</si>
  <si>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</si>
  <si>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</si>
  <si>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</si>
  <si>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</si>
  <si>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(a)  On 14 Dec 2001-</t>
  </si>
  <si>
    <t>Announcement regarding submission of proposals to Securities Commission,</t>
  </si>
  <si>
    <t>Foreign Investment Committee and Ministry of Trade and Industry regarding:-</t>
  </si>
  <si>
    <t>- Proposed Debt Restructuring Scheme</t>
  </si>
  <si>
    <t xml:space="preserve">- Proposed Two-Call Rights Issue; and </t>
  </si>
  <si>
    <t>- Proposed Employee Share Option Scheme</t>
  </si>
  <si>
    <t>(herein called "The Proposal")</t>
  </si>
  <si>
    <t>(b) On 28 Feb 2002-</t>
  </si>
  <si>
    <t>Announcement regarding a Revised Proposed Rights Issue and Proposed Increase</t>
  </si>
  <si>
    <t>in Authorised Share Capital.</t>
  </si>
  <si>
    <t>The revised proposal was submitted to Securities Commission on 8 March 2002.</t>
  </si>
  <si>
    <t>(c) On 23 April 2002-</t>
  </si>
  <si>
    <t>Announcement that Securities Commission had approved the following in</t>
  </si>
  <si>
    <t>relation to the Proposed Debt Restructuring Scheme:-</t>
  </si>
  <si>
    <t xml:space="preserve">(I) the waiver from the rating requirement on the Redeemable Secured Loan </t>
  </si>
  <si>
    <t xml:space="preserve">     Stock (" RSLS"); and</t>
  </si>
  <si>
    <t>(II) the waiver from the minimum denomination requirement for the RSLS and</t>
  </si>
  <si>
    <t xml:space="preserve">      Irredeemable Convertible Secured Loan Stock.</t>
  </si>
  <si>
    <t>(d) On 1 July 2002-</t>
  </si>
  <si>
    <t xml:space="preserve">Announcement that Securitis Commission had on 26 June 2002 approved the Proposals </t>
  </si>
  <si>
    <t>without variation.</t>
  </si>
  <si>
    <t>(e) On 2 July 2002-</t>
  </si>
  <si>
    <t>Annoucement that Foreign Investment Committee ("FIC") had on 22 June 2002</t>
  </si>
  <si>
    <t>approved without variation the Proposed Debt Restructuring Scheme.</t>
  </si>
  <si>
    <t>(f) On 18 July 2002-</t>
  </si>
  <si>
    <t>Announcement that Ministry of Trade and Industry ("MITI") had on 13 July 2002</t>
  </si>
  <si>
    <t>approved the revised proposed rights issue as announced on 28 Feb 2002.</t>
  </si>
  <si>
    <t>(g) On 9 Oct 2002-</t>
  </si>
  <si>
    <t>Annoucement that the Company has on 7 Oct 2002 obtained all regulatory approvals</t>
  </si>
  <si>
    <t>for implementation of its regularisation plan.</t>
  </si>
  <si>
    <t>Issuance or repayment of debt/equity securities</t>
  </si>
  <si>
    <t xml:space="preserve">There have been no issuance and repayment of debt and equity securities for the financial period  ended </t>
  </si>
  <si>
    <t>Group Borrowings</t>
  </si>
  <si>
    <t>Secured</t>
  </si>
  <si>
    <t>Unsecured</t>
  </si>
  <si>
    <t>a) Short term borrowings</t>
  </si>
  <si>
    <t xml:space="preserve">     Bank overdraft</t>
  </si>
  <si>
    <t xml:space="preserve">     Term loans</t>
  </si>
  <si>
    <t xml:space="preserve">     Revolving credits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</si>
  <si>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</si>
  <si>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</si>
  <si>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</si>
  <si>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</si>
  <si>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</si>
  <si>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</si>
  <si>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The Directors are not aware of any contingent liabilities that have arisen since the last annual</t>
  </si>
  <si>
    <t>balance sheet date.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</si>
  <si>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</si>
  <si>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</si>
  <si>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</si>
  <si>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(a)</t>
  </si>
  <si>
    <t>A subsidiary company, Emico Asia Sdn Bhd had received a writ of summon from a bank for</t>
  </si>
  <si>
    <t>a defaulted banking facilities amounted to RM4.5 million. An Application for Summary</t>
  </si>
  <si>
    <t xml:space="preserve">Judgement was heard before the Registrar on 25 Sept 2002 in which the Company had </t>
  </si>
  <si>
    <t xml:space="preserve">succeeded in its defence.An appeal was made against the Registrar's decision by the bank and </t>
  </si>
  <si>
    <t>(b)</t>
  </si>
  <si>
    <t>Segera Properties Sdn Bhd, another subsidiary company had defaulted in payment to a</t>
  </si>
  <si>
    <t>bank for an amount of RM3.5 million in banking facilities. Summary judgement had been</t>
  </si>
  <si>
    <t>granted against the Company in favour of the bank. The Company had made an appeal</t>
  </si>
  <si>
    <t>and the hearing date has not been fixed yet. In the meantime, the bank had obtained an</t>
  </si>
  <si>
    <t>The Company had made proposal to the bank and a settlement agreement will be reached soon.</t>
  </si>
  <si>
    <t>Segmental Reporting</t>
  </si>
  <si>
    <t xml:space="preserve">Explanatory comments on any material change in the profit before taxation for the quarter reported on </t>
  </si>
  <si>
    <t>as compared with the immediate preceding quarter</t>
  </si>
  <si>
    <t>Increase/</t>
  </si>
  <si>
    <t>(Decrease)</t>
  </si>
  <si>
    <t xml:space="preserve">             %</t>
  </si>
  <si>
    <t>Total Turnover</t>
  </si>
  <si>
    <t>Performance review</t>
  </si>
  <si>
    <t>Subsequent event</t>
  </si>
  <si>
    <t>The Directors are not aware of any significant trends or material events subsequent to this quarter that have not</t>
  </si>
  <si>
    <t>been reflected in the financial statement for this quarter.</t>
  </si>
  <si>
    <t>Comment on seasonality or cyclicality of operations</t>
  </si>
  <si>
    <t>The Group operations is not subject to seasonality or cyclicality of operations.</t>
  </si>
  <si>
    <t>Current Year Prospects</t>
  </si>
  <si>
    <t>Subject to the completion of the Restructuring Scheme, the Directors does not expect any dramatic</t>
  </si>
  <si>
    <t xml:space="preserve"> improvement in the results for current year.</t>
  </si>
  <si>
    <t>Explanatory notes on any variance in actual profit from forecasted profit</t>
  </si>
  <si>
    <t>The company did not issue any profit forecast during the period.</t>
  </si>
  <si>
    <t>Dividend</t>
  </si>
  <si>
    <t xml:space="preserve">are consistent with those adopted in the financial statements for the year ended 31 December 2002. </t>
  </si>
  <si>
    <t>in the financial position and performance of the Group since the financial year ended 31 December 2002.</t>
  </si>
  <si>
    <t>annual report as no revaluation has been carried out since 31 December 2002.</t>
  </si>
  <si>
    <t>Net gain not recognised in the income statement:</t>
  </si>
  <si>
    <t>(The Condensed Consolidated Statement of Changes in Equity should be read in conjunction with the Annual Financial</t>
  </si>
  <si>
    <t xml:space="preserve">  Statement for the year ended 31 December 2002)</t>
  </si>
  <si>
    <t xml:space="preserve"> Exchange gain on translation of net investment</t>
  </si>
  <si>
    <t xml:space="preserve"> in a foreign subsidiary company</t>
  </si>
  <si>
    <t>Manufacturing - lifts &amp; escalators</t>
  </si>
  <si>
    <t>Property development</t>
  </si>
  <si>
    <t>Eliminations</t>
  </si>
  <si>
    <t xml:space="preserve">Manufacturing </t>
  </si>
  <si>
    <t>and trading -</t>
  </si>
  <si>
    <t>consumable</t>
  </si>
  <si>
    <t>products</t>
  </si>
  <si>
    <t>Manufacturing</t>
  </si>
  <si>
    <t>External sales</t>
  </si>
  <si>
    <t>Inter-segmental sales</t>
  </si>
  <si>
    <t>- lifts and</t>
  </si>
  <si>
    <t>escalators</t>
  </si>
  <si>
    <t>Property</t>
  </si>
  <si>
    <t>development</t>
  </si>
  <si>
    <t>Investment</t>
  </si>
  <si>
    <t>holdings</t>
  </si>
  <si>
    <t>Consolidated</t>
  </si>
  <si>
    <t>Results</t>
  </si>
  <si>
    <t>(Loss)/ profit from</t>
  </si>
  <si>
    <t>operations</t>
  </si>
  <si>
    <t>Finance costs</t>
  </si>
  <si>
    <t xml:space="preserve"> Depreciation of property, plant and equipment</t>
  </si>
  <si>
    <t xml:space="preserve"> Interest expense</t>
  </si>
  <si>
    <t xml:space="preserve"> Interest  income</t>
  </si>
  <si>
    <t xml:space="preserve"> Amortisation of goodwill on consolidation</t>
  </si>
  <si>
    <t xml:space="preserve"> Gain on disposal of property, plant and equipment</t>
  </si>
  <si>
    <t xml:space="preserve"> Less: Fixed deposit held as security by bank</t>
  </si>
  <si>
    <t xml:space="preserve">  for the year ended 31 December 2002)</t>
  </si>
  <si>
    <t xml:space="preserve">(The Condensed Consolidated Cash Flow Statement should be read in conjunction with the Annual </t>
  </si>
  <si>
    <t xml:space="preserve">  Financial Statement for the year ended 31 December 2002)</t>
  </si>
  <si>
    <t>(The Condensed Consolidated Balance Sheet should be read in conjunction with the Annual Financial Statement</t>
  </si>
  <si>
    <t>There is no deferred tax and adjustments for over/under provision in respect of prior years.</t>
  </si>
  <si>
    <t>Turnover</t>
  </si>
  <si>
    <t xml:space="preserve">Profit/(Loss) before taxation </t>
  </si>
  <si>
    <t>Manufacturing - lifts and escalators</t>
  </si>
  <si>
    <t>Manufacturing and trading - consumable products</t>
  </si>
  <si>
    <t>Investment holdings</t>
  </si>
  <si>
    <t>Group for the year ended 31 December 2002. There was no qualification in the audited financial statements</t>
  </si>
  <si>
    <t>for the year ended 31 December 2002.</t>
  </si>
  <si>
    <t>Analysis by activity</t>
  </si>
  <si>
    <t>Inter-segment elimination</t>
  </si>
  <si>
    <t>Profit/(Loss)</t>
  </si>
  <si>
    <t xml:space="preserve">before </t>
  </si>
  <si>
    <t>taxation</t>
  </si>
  <si>
    <t>assets</t>
  </si>
  <si>
    <t>employed</t>
  </si>
  <si>
    <t>UNAUDITED QUARTERLY REPORT FOR THE FINANCIAL QUARTER ENDED 30 JUNE 2003</t>
  </si>
  <si>
    <t>AS AT 30 JUNE 2003</t>
  </si>
  <si>
    <t>30/6/2003</t>
  </si>
  <si>
    <t xml:space="preserve">FOR THE PERIOD ENDED 30 JUNE 2003 </t>
  </si>
  <si>
    <t>Balance as of June 30,2003</t>
  </si>
  <si>
    <t>Cash and cash equivalents at 30 June</t>
  </si>
  <si>
    <t>FOR THE FINANCIAL QUARTER ENDED 30 JUNE 2003</t>
  </si>
  <si>
    <t>30 June 2003.</t>
  </si>
  <si>
    <t>Group borrowings and debt securities as at 30 June  2003 are as follows:</t>
  </si>
  <si>
    <t>The analysis by activity of the Group for the financial period ended 30 June 2003 are as follows:</t>
  </si>
  <si>
    <t xml:space="preserve">The Directors do not recommend any interim dividend for the period ended 30 June 2003. </t>
  </si>
  <si>
    <t>subsidiary Emico (Vietnam) Co. Ltd.</t>
  </si>
  <si>
    <t xml:space="preserve">The Group recorded a turnover of RM13.7 million for current quarter as compared to RM19.6 million for the </t>
  </si>
  <si>
    <t xml:space="preserve">The turnover for the Group for the 6 months ended 30 June 2003 declined by RM17.0 million as compared to </t>
  </si>
  <si>
    <t xml:space="preserve"> Reversal of impairment losses on quoted investment</t>
  </si>
  <si>
    <t xml:space="preserve"> Allowance for doubtful debts no longer required</t>
  </si>
  <si>
    <t xml:space="preserve">preceding quarter. The decline in turnover is attributable to lower turnover from the manufacturing and </t>
  </si>
  <si>
    <t>30 June 2002 due to lower turnover from the property development division as the Phase I and Phase II of  Taman</t>
  </si>
  <si>
    <t xml:space="preserve">Batik, Sungai Petani was completed in the Year 2002. Turnover from the property development division for the </t>
  </si>
  <si>
    <t>compared to preceding quarter due to strong performance from the lift and escalators division which is off-set</t>
  </si>
  <si>
    <t xml:space="preserve">The Group loss before taxation is contained at RM3 million despite a drop in turnover of RM8.1 million as </t>
  </si>
  <si>
    <t>There has been no change in the composition of the Group except for the addition of a wholly owned</t>
  </si>
  <si>
    <t>(h) On 23 July 2003</t>
  </si>
  <si>
    <t>Announcement that Securities Commission had vide its letter dated 21 July 2003 approved</t>
  </si>
  <si>
    <t>the Company's application for an extension of time to implement the Proposals from</t>
  </si>
  <si>
    <t>25 June 2003 to 24 December 2003.</t>
  </si>
  <si>
    <t>Details of pending litigation as at 26 August 2003 are as follows:</t>
  </si>
  <si>
    <t xml:space="preserve">application for an Order for Sale of the land charged to the bank and the hearing date has </t>
  </si>
  <si>
    <t>(c )</t>
  </si>
  <si>
    <t>Emico Holdings Berhad had on 27 August 2003 received a writ of summon from MSNS</t>
  </si>
  <si>
    <t xml:space="preserve">Holdings Sdn Bhd claiming a sum of RM510,000 being balance of purchase price for </t>
  </si>
  <si>
    <t xml:space="preserve">purchase of 510,000 units shares (51%) in MSNS-Emico Industries Sdn Bhd (now </t>
  </si>
  <si>
    <t>knowned as Emico Newk  Sdn Bhd). No date for hearing has been fixed for the case yet.</t>
  </si>
  <si>
    <t>been fixed on 20 November 2003 for the Order.</t>
  </si>
  <si>
    <t xml:space="preserve">trading division and reversal of sales from the property development division caused by switching of 3-storey </t>
  </si>
  <si>
    <t>shopoffice to 2-storey shopoffice by the buyer.</t>
  </si>
  <si>
    <t>have been completed and balance units are mainly shopoffice which sales has been slow.</t>
  </si>
  <si>
    <t>by the higher losses incurred by the property development division. For Taman Batik, most of the residential units</t>
  </si>
  <si>
    <t>6 months ended 30 June 2003 is RM1.1 million as compared to RM22 million in 2002. However, the Company</t>
  </si>
  <si>
    <t>intend to launch a new township called Bandar Mutiara (just opposite Taman Batik) in Sungai Petani in 3 quarter</t>
  </si>
  <si>
    <t>the Plaintiff's appeal was allowed on 4 July 2003. The Company will appeal against the decision.</t>
  </si>
  <si>
    <t>2003. With that, we expect the property development division will contribute positively in Year 2004.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</si>
</sst>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71" fontId="1" fillId="0" borderId="2" xfId="15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80" fontId="1" fillId="0" borderId="5" xfId="0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71" fontId="1" fillId="0" borderId="6" xfId="15" applyFont="1" applyBorder="1" applyAlignment="1">
      <alignment horizontal="center"/>
    </xf>
    <xf numFmtId="171" fontId="1" fillId="0" borderId="0" xfId="15" applyFont="1" applyAlignment="1">
      <alignment horizontal="center"/>
    </xf>
    <xf numFmtId="171" fontId="1" fillId="0" borderId="1" xfId="15" applyFont="1" applyBorder="1" applyAlignment="1">
      <alignment/>
    </xf>
    <xf numFmtId="171" fontId="1" fillId="0" borderId="0" xfId="15" applyFont="1" applyBorder="1" applyAlignment="1">
      <alignment/>
    </xf>
    <xf numFmtId="171" fontId="1" fillId="0" borderId="7" xfId="15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1" fillId="0" borderId="9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73" fontId="1" fillId="0" borderId="6" xfId="15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73" fontId="0" fillId="0" borderId="0" xfId="15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3" fontId="1" fillId="0" borderId="0" xfId="15" applyNumberFormat="1" applyFont="1" applyAlignment="1">
      <alignment horizontal="right"/>
    </xf>
    <xf numFmtId="173" fontId="1" fillId="0" borderId="4" xfId="15" applyNumberFormat="1" applyFont="1" applyBorder="1" applyAlignment="1">
      <alignment horizontal="center"/>
    </xf>
    <xf numFmtId="173" fontId="1" fillId="0" borderId="10" xfId="15" applyNumberFormat="1" applyFont="1" applyBorder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71" fontId="1" fillId="0" borderId="0" xfId="15" applyNumberFormat="1" applyFont="1" applyAlignment="1">
      <alignment/>
    </xf>
    <xf numFmtId="173" fontId="1" fillId="0" borderId="10" xfId="15" applyNumberFormat="1" applyFont="1" applyBorder="1" applyAlignment="1">
      <alignment/>
    </xf>
    <xf numFmtId="171" fontId="1" fillId="0" borderId="10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6"/>
  <sheetViews>
    <sheetView tabSelected="1" workbookViewId="0" topLeftCell="A1">
      <selection activeCell="K48" sqref="K48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9" width="10.7109375" style="0" customWidth="1"/>
    <col min="10" max="10" width="3.7109375" style="0" customWidth="1"/>
    <col min="11" max="12" width="12.7109375" style="0" customWidth="1"/>
  </cols>
  <sheetData>
    <row r="1" spans="1:13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288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2" t="s">
        <v>45</v>
      </c>
      <c r="J5" s="3"/>
      <c r="K5" s="3" t="s">
        <v>38</v>
      </c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3" t="s">
        <v>1</v>
      </c>
      <c r="I6" s="3" t="s">
        <v>37</v>
      </c>
      <c r="J6" s="3"/>
      <c r="K6" s="3" t="s">
        <v>4</v>
      </c>
      <c r="L6" s="3" t="s">
        <v>37</v>
      </c>
      <c r="M6" s="1"/>
    </row>
    <row r="7" spans="1:13" ht="12.75">
      <c r="A7" s="1"/>
      <c r="B7" s="1"/>
      <c r="C7" s="1"/>
      <c r="D7" s="1"/>
      <c r="E7" s="1"/>
      <c r="F7" s="1"/>
      <c r="G7" s="1"/>
      <c r="H7" s="3" t="s">
        <v>2</v>
      </c>
      <c r="I7" s="3" t="s">
        <v>2</v>
      </c>
      <c r="J7" s="3"/>
      <c r="K7" s="3" t="s">
        <v>2</v>
      </c>
      <c r="L7" s="3" t="s">
        <v>2</v>
      </c>
      <c r="M7" s="1"/>
    </row>
    <row r="8" spans="1:13" ht="12.75">
      <c r="A8" s="1"/>
      <c r="B8" s="1"/>
      <c r="C8" s="1"/>
      <c r="D8" s="1"/>
      <c r="E8" s="1"/>
      <c r="F8" s="1"/>
      <c r="G8" s="1"/>
      <c r="H8" s="3" t="s">
        <v>3</v>
      </c>
      <c r="I8" s="3" t="s">
        <v>3</v>
      </c>
      <c r="J8" s="3"/>
      <c r="K8" s="3" t="s">
        <v>5</v>
      </c>
      <c r="L8" s="3" t="s">
        <v>5</v>
      </c>
      <c r="M8" s="1"/>
    </row>
    <row r="9" spans="1:13" ht="12.75">
      <c r="A9" s="1"/>
      <c r="B9" s="1"/>
      <c r="C9" s="1"/>
      <c r="D9" s="1"/>
      <c r="E9" s="1"/>
      <c r="F9" s="1"/>
      <c r="G9" s="1"/>
      <c r="H9" s="30">
        <v>37802</v>
      </c>
      <c r="I9" s="30">
        <v>37437</v>
      </c>
      <c r="J9" s="3"/>
      <c r="K9" s="30">
        <v>37802</v>
      </c>
      <c r="L9" s="30">
        <v>37437</v>
      </c>
      <c r="M9" s="1"/>
    </row>
    <row r="10" spans="1:13" ht="12.75">
      <c r="A10" s="1"/>
      <c r="B10" s="1"/>
      <c r="C10" s="1"/>
      <c r="D10" s="1"/>
      <c r="E10" s="1"/>
      <c r="F10" s="1"/>
      <c r="G10" s="1"/>
      <c r="H10" s="3" t="s">
        <v>6</v>
      </c>
      <c r="I10" s="3" t="s">
        <v>6</v>
      </c>
      <c r="J10" s="3"/>
      <c r="K10" s="3" t="s">
        <v>6</v>
      </c>
      <c r="L10" s="3" t="s">
        <v>6</v>
      </c>
      <c r="M10" s="1"/>
    </row>
    <row r="11" spans="1:13" ht="13.5" thickBot="1">
      <c r="A11" s="1" t="s">
        <v>8</v>
      </c>
      <c r="B11" s="1" t="s">
        <v>52</v>
      </c>
      <c r="C11" s="1"/>
      <c r="D11" s="1"/>
      <c r="E11" s="1"/>
      <c r="F11" s="1"/>
      <c r="G11" s="1"/>
      <c r="H11" s="12">
        <v>13653</v>
      </c>
      <c r="I11" s="12">
        <v>24807</v>
      </c>
      <c r="J11" s="1"/>
      <c r="K11" s="12">
        <v>33272</v>
      </c>
      <c r="L11" s="12">
        <v>50278</v>
      </c>
      <c r="M11" s="1"/>
    </row>
    <row r="12" spans="1:13" ht="13.5" thickBot="1">
      <c r="A12" s="1" t="s">
        <v>9</v>
      </c>
      <c r="B12" s="1" t="s">
        <v>11</v>
      </c>
      <c r="C12" s="1"/>
      <c r="D12" s="1"/>
      <c r="E12" s="1"/>
      <c r="F12" s="1"/>
      <c r="G12" s="1"/>
      <c r="H12" s="17">
        <v>0</v>
      </c>
      <c r="I12" s="17">
        <v>0</v>
      </c>
      <c r="J12" s="18"/>
      <c r="K12" s="17">
        <v>0</v>
      </c>
      <c r="L12" s="17">
        <v>0</v>
      </c>
      <c r="M12" s="1"/>
    </row>
    <row r="13" spans="1:13" ht="13.5" thickBot="1">
      <c r="A13" s="1" t="s">
        <v>10</v>
      </c>
      <c r="B13" s="1" t="s">
        <v>72</v>
      </c>
      <c r="C13" s="1"/>
      <c r="D13" s="1"/>
      <c r="E13" s="1"/>
      <c r="F13" s="1"/>
      <c r="G13" s="1"/>
      <c r="H13" s="31">
        <v>1413</v>
      </c>
      <c r="I13" s="31">
        <v>208</v>
      </c>
      <c r="J13" s="18"/>
      <c r="K13" s="31">
        <v>2040</v>
      </c>
      <c r="L13" s="31">
        <v>636</v>
      </c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5"/>
      <c r="K14" s="1"/>
      <c r="L14" s="1"/>
      <c r="M14" s="1"/>
    </row>
    <row r="15" spans="1:13" ht="12.75">
      <c r="A15" s="4" t="s">
        <v>12</v>
      </c>
      <c r="B15" s="1" t="s">
        <v>54</v>
      </c>
      <c r="C15" s="1"/>
      <c r="D15" s="1"/>
      <c r="E15" s="1"/>
      <c r="F15" s="1"/>
      <c r="G15" s="1"/>
      <c r="H15" s="6"/>
      <c r="I15" s="6"/>
      <c r="J15" s="15"/>
      <c r="K15" s="6"/>
      <c r="L15" s="6"/>
      <c r="M15" s="1"/>
    </row>
    <row r="16" spans="1:13" ht="12.75">
      <c r="A16" s="1"/>
      <c r="B16" s="1" t="s">
        <v>55</v>
      </c>
      <c r="C16" s="1"/>
      <c r="D16" s="1"/>
      <c r="E16" s="1"/>
      <c r="F16" s="1"/>
      <c r="G16" s="1"/>
      <c r="H16" s="8"/>
      <c r="I16" s="8"/>
      <c r="J16" s="14"/>
      <c r="K16" s="8"/>
      <c r="L16" s="8"/>
      <c r="M16" s="1"/>
    </row>
    <row r="17" spans="1:13" ht="12.75">
      <c r="A17" s="1"/>
      <c r="B17" s="1" t="s">
        <v>73</v>
      </c>
      <c r="C17" s="1"/>
      <c r="D17" s="1"/>
      <c r="E17" s="1"/>
      <c r="F17" s="1"/>
      <c r="G17" s="27"/>
      <c r="H17" s="28">
        <v>597</v>
      </c>
      <c r="I17" s="28">
        <v>652</v>
      </c>
      <c r="J17" s="14"/>
      <c r="K17" s="8">
        <v>1419</v>
      </c>
      <c r="L17" s="8">
        <v>2503</v>
      </c>
      <c r="M17" s="1"/>
    </row>
    <row r="18" spans="1:13" ht="12.75">
      <c r="A18" s="1" t="s">
        <v>9</v>
      </c>
      <c r="B18" s="1" t="s">
        <v>53</v>
      </c>
      <c r="C18" s="1"/>
      <c r="D18" s="1"/>
      <c r="E18" s="1"/>
      <c r="F18" s="1"/>
      <c r="G18" s="27"/>
      <c r="H18" s="28">
        <v>-3070</v>
      </c>
      <c r="I18" s="28">
        <v>-3147</v>
      </c>
      <c r="J18" s="14"/>
      <c r="K18" s="8">
        <v>-6283</v>
      </c>
      <c r="L18" s="8">
        <v>-6272</v>
      </c>
      <c r="M18" s="1"/>
    </row>
    <row r="19" spans="1:13" ht="12.75">
      <c r="A19" s="1" t="s">
        <v>10</v>
      </c>
      <c r="B19" s="1" t="s">
        <v>13</v>
      </c>
      <c r="C19" s="1"/>
      <c r="D19" s="1"/>
      <c r="E19" s="1"/>
      <c r="F19" s="1"/>
      <c r="G19" s="27"/>
      <c r="H19" s="28">
        <v>-569</v>
      </c>
      <c r="I19" s="28">
        <v>-441</v>
      </c>
      <c r="J19" s="14"/>
      <c r="K19" s="8">
        <v>-994</v>
      </c>
      <c r="L19" s="8">
        <v>-986</v>
      </c>
      <c r="M19" s="1"/>
    </row>
    <row r="20" spans="1:13" ht="12.75">
      <c r="A20" s="1" t="s">
        <v>14</v>
      </c>
      <c r="B20" s="1"/>
      <c r="C20" s="1"/>
      <c r="D20" s="1"/>
      <c r="E20" s="1"/>
      <c r="F20" s="1"/>
      <c r="G20" s="1"/>
      <c r="H20" s="9">
        <v>0</v>
      </c>
      <c r="I20" s="9">
        <v>0</v>
      </c>
      <c r="J20" s="14"/>
      <c r="K20" s="9">
        <v>0</v>
      </c>
      <c r="L20" s="9">
        <v>0</v>
      </c>
      <c r="M20" s="1"/>
    </row>
    <row r="21" spans="1:13" ht="12.75">
      <c r="A21" s="1" t="s">
        <v>15</v>
      </c>
      <c r="B21" s="1" t="s">
        <v>56</v>
      </c>
      <c r="C21" s="1"/>
      <c r="D21" s="1"/>
      <c r="E21" s="1"/>
      <c r="G21" s="1"/>
      <c r="H21" s="1"/>
      <c r="I21" s="1"/>
      <c r="J21" s="15"/>
      <c r="K21" s="1"/>
      <c r="L21" s="1"/>
      <c r="M21" s="1"/>
    </row>
    <row r="22" spans="1:13" ht="12.75">
      <c r="A22" s="1"/>
      <c r="B22" s="1" t="s">
        <v>57</v>
      </c>
      <c r="C22" s="1"/>
      <c r="D22" s="1"/>
      <c r="E22" s="1"/>
      <c r="F22" s="1"/>
      <c r="G22" s="1"/>
      <c r="H22" s="10">
        <f>SUM(H17:H20)</f>
        <v>-3042</v>
      </c>
      <c r="I22" s="10">
        <f>SUM(I17:I20)</f>
        <v>-2936</v>
      </c>
      <c r="J22" s="14"/>
      <c r="K22" s="10">
        <f>SUM(K17:K20)</f>
        <v>-5858</v>
      </c>
      <c r="L22" s="10">
        <f>SUM(L17:L20)</f>
        <v>-4755</v>
      </c>
      <c r="M22" s="1"/>
    </row>
    <row r="23" spans="1:13" ht="12.75">
      <c r="A23" s="1"/>
      <c r="B23" s="1"/>
      <c r="C23" s="1"/>
      <c r="D23" s="1"/>
      <c r="E23" s="1"/>
      <c r="F23" s="1"/>
      <c r="G23" s="1"/>
      <c r="H23" s="10" t="s">
        <v>0</v>
      </c>
      <c r="I23" s="10" t="s">
        <v>0</v>
      </c>
      <c r="J23" s="14"/>
      <c r="K23" s="10" t="s">
        <v>0</v>
      </c>
      <c r="L23" s="10" t="s">
        <v>0</v>
      </c>
      <c r="M23" s="1"/>
    </row>
    <row r="24" spans="1:13" ht="12.75">
      <c r="A24" s="1" t="s">
        <v>16</v>
      </c>
      <c r="B24" s="1" t="s">
        <v>58</v>
      </c>
      <c r="C24" s="1"/>
      <c r="D24" s="1"/>
      <c r="E24" s="1"/>
      <c r="F24" s="1"/>
      <c r="G24" s="1"/>
      <c r="H24" s="11">
        <v>0</v>
      </c>
      <c r="I24" s="11">
        <v>-60</v>
      </c>
      <c r="J24" s="14"/>
      <c r="K24" s="11">
        <v>0</v>
      </c>
      <c r="L24" s="11">
        <v>-120</v>
      </c>
      <c r="M24" s="1"/>
    </row>
    <row r="25" spans="1:13" ht="12.75">
      <c r="A25" s="1"/>
      <c r="B25" s="1"/>
      <c r="C25" s="1"/>
      <c r="D25" s="1"/>
      <c r="E25" s="1"/>
      <c r="F25" s="1"/>
      <c r="G25" s="1"/>
      <c r="H25" s="10"/>
      <c r="I25" s="10"/>
      <c r="J25" s="14"/>
      <c r="K25" s="10"/>
      <c r="L25" s="10"/>
      <c r="M25" s="1"/>
    </row>
    <row r="26" spans="1:13" ht="12.75">
      <c r="A26" s="1" t="s">
        <v>17</v>
      </c>
      <c r="B26" s="1" t="s">
        <v>59</v>
      </c>
      <c r="C26" s="1"/>
      <c r="D26" s="1"/>
      <c r="E26" s="1"/>
      <c r="F26" s="1"/>
      <c r="G26" s="1"/>
      <c r="H26" s="10"/>
      <c r="I26" s="10"/>
      <c r="J26" s="14"/>
      <c r="K26" s="10"/>
      <c r="L26" s="10"/>
      <c r="M26" s="1"/>
    </row>
    <row r="27" spans="1:13" ht="12.75">
      <c r="A27" s="1"/>
      <c r="B27" s="1" t="s">
        <v>60</v>
      </c>
      <c r="C27" s="1"/>
      <c r="D27" s="1"/>
      <c r="E27" s="1"/>
      <c r="F27" s="1"/>
      <c r="G27" s="1"/>
      <c r="H27" s="10">
        <f>+H22+H24</f>
        <v>-3042</v>
      </c>
      <c r="I27" s="10">
        <f>+I22+I24</f>
        <v>-2996</v>
      </c>
      <c r="J27" s="14"/>
      <c r="K27" s="10">
        <f>+K22+K24</f>
        <v>-5858</v>
      </c>
      <c r="L27" s="10">
        <f>+L22+L24</f>
        <v>-4875</v>
      </c>
      <c r="M27" s="1"/>
    </row>
    <row r="28" spans="1:13" ht="12.75">
      <c r="A28" s="1"/>
      <c r="B28" s="1"/>
      <c r="C28" s="1"/>
      <c r="D28" s="1"/>
      <c r="E28" s="1"/>
      <c r="F28" s="1"/>
      <c r="G28" s="1"/>
      <c r="H28" s="10"/>
      <c r="I28" s="10"/>
      <c r="J28" s="14"/>
      <c r="K28" s="10"/>
      <c r="L28" s="10"/>
      <c r="M28" s="1"/>
    </row>
    <row r="29" spans="1:13" ht="12.75">
      <c r="A29" s="1" t="s">
        <v>18</v>
      </c>
      <c r="B29" s="1" t="s">
        <v>61</v>
      </c>
      <c r="C29" s="1"/>
      <c r="D29" s="1"/>
      <c r="E29" s="1"/>
      <c r="F29" s="1"/>
      <c r="G29" s="1"/>
      <c r="H29" s="11">
        <v>11</v>
      </c>
      <c r="I29" s="11">
        <v>12</v>
      </c>
      <c r="J29" s="14"/>
      <c r="K29" s="11">
        <v>11</v>
      </c>
      <c r="L29" s="11">
        <v>12</v>
      </c>
      <c r="M29" s="1"/>
    </row>
    <row r="30" spans="1:13" ht="12.75">
      <c r="A30" s="1"/>
      <c r="B30" s="1"/>
      <c r="C30" s="1"/>
      <c r="D30" s="1"/>
      <c r="E30" s="1"/>
      <c r="F30" s="1"/>
      <c r="G30" s="1"/>
      <c r="H30" s="10"/>
      <c r="I30" s="10"/>
      <c r="J30" s="14"/>
      <c r="K30" s="10"/>
      <c r="L30" s="10"/>
      <c r="M30" s="1"/>
    </row>
    <row r="31" spans="1:13" ht="12.75">
      <c r="A31" s="1" t="s">
        <v>19</v>
      </c>
      <c r="B31" s="1" t="s">
        <v>75</v>
      </c>
      <c r="C31" s="1"/>
      <c r="D31" s="1"/>
      <c r="E31" s="1"/>
      <c r="F31" s="1"/>
      <c r="G31" s="1"/>
      <c r="H31" s="10">
        <f>+H27-H29</f>
        <v>-3053</v>
      </c>
      <c r="I31" s="10">
        <f>+I27-I29</f>
        <v>-3008</v>
      </c>
      <c r="J31" s="14"/>
      <c r="K31" s="10">
        <f>+K27-K29</f>
        <v>-5869</v>
      </c>
      <c r="L31" s="10">
        <f>+L27-L29</f>
        <v>-4887</v>
      </c>
      <c r="M31" s="1"/>
    </row>
    <row r="32" spans="1:13" ht="12.75">
      <c r="A32" s="1"/>
      <c r="B32" s="1" t="s">
        <v>74</v>
      </c>
      <c r="C32" s="1"/>
      <c r="D32" s="1"/>
      <c r="E32" s="1"/>
      <c r="F32" s="1"/>
      <c r="G32" s="1"/>
      <c r="H32" s="1">
        <v>29</v>
      </c>
      <c r="I32" s="1">
        <v>26</v>
      </c>
      <c r="J32" s="1"/>
      <c r="K32" s="1">
        <v>60</v>
      </c>
      <c r="L32" s="1">
        <v>40</v>
      </c>
      <c r="M32" s="1"/>
    </row>
    <row r="33" spans="1:13" ht="12.75">
      <c r="A33" s="1"/>
      <c r="B33" s="1"/>
      <c r="C33" s="1"/>
      <c r="D33" s="1"/>
      <c r="E33" s="1"/>
      <c r="F33" s="1"/>
      <c r="G33" s="1"/>
      <c r="H33" s="10"/>
      <c r="I33" s="10"/>
      <c r="J33" s="14"/>
      <c r="K33" s="10"/>
      <c r="L33" s="10"/>
      <c r="M33" s="1"/>
    </row>
    <row r="34" spans="1:13" ht="12.75">
      <c r="A34" s="1" t="s">
        <v>20</v>
      </c>
      <c r="B34" s="1" t="s">
        <v>62</v>
      </c>
      <c r="C34" s="1"/>
      <c r="D34" s="1"/>
      <c r="E34" s="1"/>
      <c r="F34" s="1"/>
      <c r="G34" s="1"/>
      <c r="H34" s="11">
        <v>0</v>
      </c>
      <c r="I34" s="11">
        <v>0</v>
      </c>
      <c r="J34" s="14"/>
      <c r="K34" s="11">
        <v>0</v>
      </c>
      <c r="L34" s="11">
        <v>0</v>
      </c>
      <c r="M34" s="1"/>
    </row>
    <row r="35" spans="1:13" ht="12.75">
      <c r="A35" s="1"/>
      <c r="B35" s="1"/>
      <c r="C35" s="1"/>
      <c r="D35" s="1"/>
      <c r="E35" s="1"/>
      <c r="F35" s="1"/>
      <c r="G35" s="1"/>
      <c r="H35" s="10"/>
      <c r="I35" s="10"/>
      <c r="J35" s="14"/>
      <c r="K35" s="10"/>
      <c r="L35" s="10"/>
      <c r="M35" s="1"/>
    </row>
    <row r="36" spans="1:7" ht="12.75">
      <c r="A36" s="1" t="s">
        <v>21</v>
      </c>
      <c r="B36" s="1" t="s">
        <v>63</v>
      </c>
      <c r="C36" s="1"/>
      <c r="D36" s="1"/>
      <c r="E36" s="1"/>
      <c r="F36" s="1"/>
      <c r="G36" s="1"/>
    </row>
    <row r="37" spans="1:13" ht="12.75">
      <c r="A37" s="1"/>
      <c r="B37" s="1" t="s">
        <v>24</v>
      </c>
      <c r="C37" s="1"/>
      <c r="D37" s="1"/>
      <c r="E37" s="1"/>
      <c r="F37" s="1"/>
      <c r="G37" s="1"/>
      <c r="H37" s="10">
        <f>+H31+H32+H34</f>
        <v>-3024</v>
      </c>
      <c r="I37" s="10">
        <f>+I31+I32+I34</f>
        <v>-2982</v>
      </c>
      <c r="J37" s="10"/>
      <c r="K37" s="10">
        <f>+K31+K32+K34</f>
        <v>-5809</v>
      </c>
      <c r="L37" s="10">
        <f>+L31+L32+L34</f>
        <v>-4847</v>
      </c>
      <c r="M37" s="1"/>
    </row>
    <row r="38" spans="1:13" ht="12.75">
      <c r="A38" s="1"/>
      <c r="B38" s="1"/>
      <c r="C38" s="1"/>
      <c r="D38" s="1"/>
      <c r="E38" s="1"/>
      <c r="F38" s="1"/>
      <c r="G38" s="1"/>
      <c r="H38" s="10"/>
      <c r="I38" s="10"/>
      <c r="J38" s="14"/>
      <c r="K38" s="10"/>
      <c r="L38" s="10"/>
      <c r="M38" s="1"/>
    </row>
    <row r="39" spans="1:13" ht="12.75">
      <c r="A39" s="1" t="s">
        <v>23</v>
      </c>
      <c r="B39" s="1" t="s">
        <v>22</v>
      </c>
      <c r="C39" s="1"/>
      <c r="D39" s="1"/>
      <c r="E39" s="1"/>
      <c r="F39" s="1"/>
      <c r="G39" s="1"/>
      <c r="H39" s="19">
        <v>0</v>
      </c>
      <c r="I39" s="19">
        <v>0</v>
      </c>
      <c r="J39" s="20"/>
      <c r="K39" s="19">
        <v>0</v>
      </c>
      <c r="L39" s="19">
        <v>0</v>
      </c>
      <c r="M39" s="1"/>
    </row>
    <row r="40" spans="1:13" ht="12.75">
      <c r="A40" s="1"/>
      <c r="B40" s="1" t="s">
        <v>76</v>
      </c>
      <c r="C40" s="1"/>
      <c r="D40" s="1"/>
      <c r="E40" s="1"/>
      <c r="F40" s="1"/>
      <c r="G40" s="1"/>
      <c r="H40" s="7">
        <v>0</v>
      </c>
      <c r="I40" s="7">
        <v>0</v>
      </c>
      <c r="J40" s="20"/>
      <c r="K40" s="7">
        <v>0</v>
      </c>
      <c r="L40" s="7">
        <v>0</v>
      </c>
      <c r="M40" s="1"/>
    </row>
    <row r="41" spans="1:13" ht="12.75">
      <c r="A41" s="1"/>
      <c r="B41" s="1" t="s">
        <v>34</v>
      </c>
      <c r="C41" s="1"/>
      <c r="D41" s="1"/>
      <c r="E41" s="1"/>
      <c r="F41" s="1"/>
      <c r="G41" s="1"/>
      <c r="H41" s="21">
        <f>SUM(H39:H40)</f>
        <v>0</v>
      </c>
      <c r="I41" s="21">
        <f>SUM(I39:I40)</f>
        <v>0</v>
      </c>
      <c r="J41" s="20"/>
      <c r="K41" s="21">
        <f>SUM(K39:K40)</f>
        <v>0</v>
      </c>
      <c r="L41" s="21">
        <f>SUM(L39:L40)</f>
        <v>0</v>
      </c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 thickBot="1">
      <c r="A43" s="1" t="s">
        <v>64</v>
      </c>
      <c r="B43" s="1" t="s">
        <v>65</v>
      </c>
      <c r="C43" s="1"/>
      <c r="D43" s="1"/>
      <c r="E43" s="1"/>
      <c r="F43" s="1"/>
      <c r="G43" s="1"/>
      <c r="H43" s="12">
        <f>+H37+H41</f>
        <v>-3024</v>
      </c>
      <c r="I43" s="12">
        <f>+I37+I41</f>
        <v>-2982</v>
      </c>
      <c r="J43" s="14"/>
      <c r="K43" s="12">
        <f>+K37+K41</f>
        <v>-5809</v>
      </c>
      <c r="L43" s="12">
        <f>+L37+L41</f>
        <v>-4847</v>
      </c>
      <c r="M43" s="1"/>
    </row>
    <row r="44" spans="1:13" ht="12.75">
      <c r="A44" s="1"/>
      <c r="B44" s="1"/>
      <c r="C44" s="1"/>
      <c r="D44" s="1"/>
      <c r="E44" s="1"/>
      <c r="F44" s="1"/>
      <c r="G44" s="1"/>
      <c r="H44" s="10"/>
      <c r="I44" s="10"/>
      <c r="J44" s="14"/>
      <c r="K44" s="10"/>
      <c r="L44" s="10"/>
      <c r="M44" s="1"/>
    </row>
    <row r="45" spans="1:13" ht="12.75">
      <c r="A45" s="1" t="s">
        <v>25</v>
      </c>
      <c r="B45" s="1" t="s">
        <v>66</v>
      </c>
      <c r="C45" s="1"/>
      <c r="D45" s="1"/>
      <c r="E45" s="1"/>
      <c r="F45" s="1"/>
      <c r="G45" s="1"/>
      <c r="H45" s="1"/>
      <c r="I45" s="1"/>
      <c r="J45" s="15"/>
      <c r="K45" s="1"/>
      <c r="L45" s="1"/>
      <c r="M45" s="1"/>
    </row>
    <row r="46" spans="1:13" ht="13.5" thickBot="1">
      <c r="A46" s="1"/>
      <c r="B46" s="1" t="s">
        <v>35</v>
      </c>
      <c r="C46" s="1"/>
      <c r="D46" s="1"/>
      <c r="E46" s="1"/>
      <c r="F46" s="1"/>
      <c r="G46" s="1"/>
      <c r="H46" s="13">
        <f>+H43/22260*100</f>
        <v>-13.584905660377359</v>
      </c>
      <c r="I46" s="13">
        <f>+I43/22260*100</f>
        <v>-13.39622641509434</v>
      </c>
      <c r="J46" s="16"/>
      <c r="K46" s="13">
        <f>+K43/22260*100</f>
        <v>-26.096136567834684</v>
      </c>
      <c r="L46" s="13">
        <f>+L43/22260*100</f>
        <v>-21.774483378256964</v>
      </c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0" ht="12.75">
      <c r="A49" s="1" t="s">
        <v>124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 t="s">
        <v>125</v>
      </c>
      <c r="B50" s="1"/>
      <c r="C50" s="1"/>
      <c r="D50" s="1"/>
      <c r="E50" s="1"/>
      <c r="F50" s="1"/>
      <c r="G50" s="1"/>
      <c r="H50" s="1"/>
      <c r="I50" s="1"/>
      <c r="J50" s="1"/>
    </row>
    <row r="51" spans="1:8" ht="12.75">
      <c r="A51" s="1"/>
      <c r="B51" s="1"/>
      <c r="C51" s="1"/>
      <c r="D51" s="1"/>
      <c r="E51" s="1"/>
      <c r="F51" s="1"/>
      <c r="G51" s="15"/>
      <c r="H51" s="10"/>
    </row>
    <row r="52" spans="1:8" ht="12.75">
      <c r="A52" s="1"/>
      <c r="B52" s="1"/>
      <c r="C52" s="1"/>
      <c r="D52" s="1"/>
      <c r="E52" s="1"/>
      <c r="F52" s="1"/>
      <c r="G52" s="15"/>
      <c r="H52" s="10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</sheetData>
  <printOptions/>
  <pageMargins left="0.35" right="0.33" top="0.64" bottom="0.84" header="0.5" footer="0.5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2"/>
  <sheetViews>
    <sheetView workbookViewId="0" topLeftCell="A50">
      <selection activeCell="F67" sqref="F67"/>
    </sheetView>
  </sheetViews>
  <sheetFormatPr defaultColWidth="9.140625" defaultRowHeight="12.75"/>
  <cols>
    <col min="6" max="6" width="13.57421875" style="0" customWidth="1"/>
    <col min="7" max="7" width="8.7109375" style="0" customWidth="1"/>
    <col min="8" max="8" width="12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92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289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3" t="s">
        <v>26</v>
      </c>
      <c r="G5" s="3"/>
      <c r="H5" s="3" t="s">
        <v>26</v>
      </c>
    </row>
    <row r="6" spans="6:8" ht="12.75">
      <c r="F6" s="3" t="s">
        <v>27</v>
      </c>
      <c r="G6" s="3"/>
      <c r="H6" s="3" t="s">
        <v>30</v>
      </c>
    </row>
    <row r="7" spans="6:8" ht="12.75">
      <c r="F7" s="3" t="s">
        <v>28</v>
      </c>
      <c r="G7" s="3"/>
      <c r="H7" s="3" t="s">
        <v>31</v>
      </c>
    </row>
    <row r="8" spans="6:8" ht="12.75">
      <c r="F8" s="3" t="s">
        <v>29</v>
      </c>
      <c r="G8" s="3"/>
      <c r="H8" s="3" t="s">
        <v>32</v>
      </c>
    </row>
    <row r="9" spans="6:8" ht="12.75">
      <c r="F9" s="32" t="s">
        <v>290</v>
      </c>
      <c r="G9" s="3"/>
      <c r="H9" s="32" t="s">
        <v>79</v>
      </c>
    </row>
    <row r="10" spans="6:8" ht="12.75">
      <c r="F10" s="3" t="s">
        <v>6</v>
      </c>
      <c r="G10" s="3"/>
      <c r="H10" s="3" t="s">
        <v>6</v>
      </c>
    </row>
    <row r="11" spans="1:8" ht="12.75">
      <c r="A11" s="1" t="s">
        <v>93</v>
      </c>
      <c r="B11" s="1"/>
      <c r="C11" s="1"/>
      <c r="D11" s="1"/>
      <c r="E11" s="1"/>
      <c r="F11" s="10">
        <v>33667</v>
      </c>
      <c r="G11" s="10"/>
      <c r="H11" s="10">
        <v>31516</v>
      </c>
    </row>
    <row r="12" spans="1:8" ht="12.75">
      <c r="A12" s="1"/>
      <c r="B12" s="1"/>
      <c r="C12" s="1"/>
      <c r="D12" s="1"/>
      <c r="E12" s="1"/>
      <c r="F12" s="10"/>
      <c r="G12" s="10"/>
      <c r="H12" s="10"/>
    </row>
    <row r="13" spans="1:8" ht="12.75">
      <c r="A13" s="1" t="s">
        <v>94</v>
      </c>
      <c r="B13" s="1"/>
      <c r="C13" s="1"/>
      <c r="D13" s="1"/>
      <c r="E13" s="1"/>
      <c r="F13" s="10">
        <v>2974</v>
      </c>
      <c r="G13" s="10"/>
      <c r="H13" s="10">
        <v>2752</v>
      </c>
    </row>
    <row r="14" spans="1:8" ht="12.75">
      <c r="A14" s="1"/>
      <c r="B14" s="1"/>
      <c r="C14" s="1"/>
      <c r="D14" s="1"/>
      <c r="E14" s="1"/>
      <c r="F14" s="10"/>
      <c r="G14" s="10"/>
      <c r="H14" s="10"/>
    </row>
    <row r="15" spans="1:8" ht="12.75">
      <c r="A15" s="1" t="s">
        <v>95</v>
      </c>
      <c r="B15" s="1"/>
      <c r="C15" s="1"/>
      <c r="D15" s="1"/>
      <c r="E15" s="1"/>
      <c r="F15" s="10">
        <v>423</v>
      </c>
      <c r="G15" s="10"/>
      <c r="H15" s="10">
        <v>423</v>
      </c>
    </row>
    <row r="16" spans="1:8" ht="12.75">
      <c r="A16" s="1"/>
      <c r="B16" s="1"/>
      <c r="C16" s="1"/>
      <c r="D16" s="1"/>
      <c r="E16" s="1"/>
      <c r="F16" s="10"/>
      <c r="G16" s="10"/>
      <c r="H16" s="10"/>
    </row>
    <row r="17" spans="1:8" ht="12.75">
      <c r="A17" s="1" t="s">
        <v>96</v>
      </c>
      <c r="B17" s="1"/>
      <c r="C17" s="1"/>
      <c r="D17" s="1"/>
      <c r="E17" s="1"/>
      <c r="F17" s="10">
        <v>569</v>
      </c>
      <c r="G17" s="10"/>
      <c r="H17" s="10">
        <v>502</v>
      </c>
    </row>
    <row r="18" spans="1:8" ht="12.75">
      <c r="A18" s="1"/>
      <c r="B18" s="1"/>
      <c r="C18" s="1"/>
      <c r="D18" s="1"/>
      <c r="E18" s="1"/>
      <c r="F18" s="10" t="s">
        <v>0</v>
      </c>
      <c r="G18" s="10"/>
      <c r="H18" s="10" t="s">
        <v>0</v>
      </c>
    </row>
    <row r="19" spans="1:8" ht="12.75">
      <c r="A19" s="1" t="s">
        <v>97</v>
      </c>
      <c r="B19" s="1"/>
      <c r="C19" s="1"/>
      <c r="D19" s="1"/>
      <c r="E19" s="1"/>
      <c r="F19" s="10">
        <v>3974</v>
      </c>
      <c r="G19" s="10"/>
      <c r="H19" s="10">
        <v>4087</v>
      </c>
    </row>
    <row r="20" spans="1:8" ht="12.75">
      <c r="A20" s="1"/>
      <c r="B20" s="1"/>
      <c r="C20" s="1"/>
      <c r="D20" s="1"/>
      <c r="E20" s="1"/>
      <c r="F20" s="10"/>
      <c r="G20" s="10"/>
      <c r="H20" s="10"/>
    </row>
    <row r="21" spans="1:8" ht="12.75">
      <c r="A21" s="1" t="s">
        <v>98</v>
      </c>
      <c r="B21" s="1"/>
      <c r="C21" s="1"/>
      <c r="D21" s="1"/>
      <c r="E21" s="1"/>
      <c r="F21" s="10">
        <v>24815</v>
      </c>
      <c r="G21" s="14"/>
      <c r="H21" s="10">
        <v>22925</v>
      </c>
    </row>
    <row r="22" spans="1:8" ht="12.75">
      <c r="A22" s="1"/>
      <c r="B22" s="1"/>
      <c r="C22" s="1"/>
      <c r="D22" s="1"/>
      <c r="E22" s="1"/>
      <c r="F22" s="10"/>
      <c r="G22" s="14"/>
      <c r="H22" s="10"/>
    </row>
    <row r="23" spans="1:8" ht="12.75">
      <c r="A23" s="1" t="s">
        <v>99</v>
      </c>
      <c r="B23" s="1"/>
      <c r="C23" s="1"/>
      <c r="D23" s="1"/>
      <c r="E23" s="1"/>
      <c r="F23" s="10"/>
      <c r="G23" s="14"/>
      <c r="H23" s="10"/>
    </row>
    <row r="24" spans="1:8" ht="12.75">
      <c r="A24" s="1"/>
      <c r="B24" s="1" t="s">
        <v>78</v>
      </c>
      <c r="C24" s="1"/>
      <c r="D24" s="1"/>
      <c r="E24" s="1"/>
      <c r="F24" s="22">
        <v>26197</v>
      </c>
      <c r="G24" s="14"/>
      <c r="H24" s="22">
        <v>25967</v>
      </c>
    </row>
    <row r="25" spans="1:8" ht="12.75">
      <c r="A25" s="1"/>
      <c r="B25" s="1" t="s">
        <v>46</v>
      </c>
      <c r="C25" s="1"/>
      <c r="D25" s="1"/>
      <c r="E25" s="1"/>
      <c r="F25" s="8">
        <v>10374</v>
      </c>
      <c r="G25" s="14"/>
      <c r="H25" s="8">
        <v>10010</v>
      </c>
    </row>
    <row r="26" spans="1:8" ht="12.75">
      <c r="A26" s="1"/>
      <c r="B26" s="1" t="s">
        <v>47</v>
      </c>
      <c r="C26" s="1"/>
      <c r="D26" s="1"/>
      <c r="E26" s="1"/>
      <c r="F26" s="8">
        <v>39842</v>
      </c>
      <c r="G26" s="14" t="s">
        <v>0</v>
      </c>
      <c r="H26" s="8">
        <v>39104</v>
      </c>
    </row>
    <row r="27" spans="1:8" ht="12.75">
      <c r="A27" s="1"/>
      <c r="B27" s="1" t="s">
        <v>51</v>
      </c>
      <c r="C27" s="1"/>
      <c r="D27" s="1"/>
      <c r="E27" s="1"/>
      <c r="F27" s="8">
        <v>9083</v>
      </c>
      <c r="G27" s="14"/>
      <c r="H27" s="8">
        <v>13398</v>
      </c>
    </row>
    <row r="28" spans="1:8" ht="12.75">
      <c r="A28" s="1"/>
      <c r="B28" s="1" t="s">
        <v>39</v>
      </c>
      <c r="C28" s="1"/>
      <c r="D28" s="1"/>
      <c r="E28" s="1"/>
      <c r="F28" s="8">
        <v>1181</v>
      </c>
      <c r="G28" s="14"/>
      <c r="H28" s="8">
        <v>1269</v>
      </c>
    </row>
    <row r="29" spans="1:8" ht="12.75">
      <c r="A29" s="1"/>
      <c r="B29" s="1" t="s">
        <v>40</v>
      </c>
      <c r="C29" s="1"/>
      <c r="D29" s="1"/>
      <c r="E29" s="1"/>
      <c r="F29" s="8">
        <v>44</v>
      </c>
      <c r="G29" s="14"/>
      <c r="H29" s="8">
        <v>55</v>
      </c>
    </row>
    <row r="30" spans="1:8" ht="12.75">
      <c r="A30" s="1"/>
      <c r="B30" s="1" t="s">
        <v>77</v>
      </c>
      <c r="C30" s="1"/>
      <c r="D30" s="1"/>
      <c r="E30" s="1"/>
      <c r="F30" s="8">
        <v>11478</v>
      </c>
      <c r="G30" s="14"/>
      <c r="H30" s="8">
        <v>11738</v>
      </c>
    </row>
    <row r="31" spans="1:8" ht="12.75">
      <c r="A31" s="1"/>
      <c r="B31" s="1" t="s">
        <v>48</v>
      </c>
      <c r="C31" s="1"/>
      <c r="D31" s="1"/>
      <c r="E31" s="1"/>
      <c r="F31" s="9">
        <v>5028</v>
      </c>
      <c r="G31" s="14"/>
      <c r="H31" s="9">
        <v>8388</v>
      </c>
    </row>
    <row r="32" spans="1:8" ht="12.75">
      <c r="A32" s="1"/>
      <c r="B32" s="1"/>
      <c r="C32" s="1"/>
      <c r="D32" s="1"/>
      <c r="E32" s="1"/>
      <c r="F32" s="23">
        <f>SUM(F24:F31)</f>
        <v>103227</v>
      </c>
      <c r="G32" s="14"/>
      <c r="H32" s="23">
        <f>SUM(H24:H31)</f>
        <v>109929</v>
      </c>
    </row>
    <row r="33" spans="1:8" ht="12.75">
      <c r="A33" s="1"/>
      <c r="B33" s="1"/>
      <c r="C33" s="1"/>
      <c r="D33" s="1"/>
      <c r="E33" s="1"/>
      <c r="F33" s="10"/>
      <c r="G33" s="14"/>
      <c r="H33" s="10"/>
    </row>
    <row r="34" spans="1:8" ht="12.75">
      <c r="A34" s="1" t="s">
        <v>100</v>
      </c>
      <c r="B34" s="1"/>
      <c r="C34" s="1"/>
      <c r="D34" s="1"/>
      <c r="E34" s="1"/>
      <c r="F34" s="10"/>
      <c r="G34" s="14"/>
      <c r="H34" s="10"/>
    </row>
    <row r="35" spans="1:8" ht="12.75">
      <c r="A35" s="1"/>
      <c r="B35" s="1" t="s">
        <v>49</v>
      </c>
      <c r="C35" s="1"/>
      <c r="D35" s="1"/>
      <c r="E35" s="1"/>
      <c r="F35" s="22">
        <v>9191</v>
      </c>
      <c r="G35" s="14"/>
      <c r="H35" s="22">
        <v>10443</v>
      </c>
    </row>
    <row r="36" spans="1:8" ht="12.75">
      <c r="A36" s="1"/>
      <c r="B36" s="1" t="s">
        <v>41</v>
      </c>
      <c r="C36" s="1"/>
      <c r="D36" s="1"/>
      <c r="E36" s="1"/>
      <c r="F36" s="8">
        <v>1339</v>
      </c>
      <c r="G36" s="14"/>
      <c r="H36" s="8">
        <v>1340</v>
      </c>
    </row>
    <row r="37" spans="1:8" ht="12.75">
      <c r="A37" s="1"/>
      <c r="B37" s="1" t="s">
        <v>50</v>
      </c>
      <c r="C37" s="1"/>
      <c r="D37" s="1"/>
      <c r="E37" s="1"/>
      <c r="F37" s="8">
        <v>49803</v>
      </c>
      <c r="G37" s="14"/>
      <c r="H37" s="8">
        <v>48097</v>
      </c>
    </row>
    <row r="38" spans="1:8" ht="12.75">
      <c r="A38" s="1"/>
      <c r="B38" s="1" t="s">
        <v>42</v>
      </c>
      <c r="C38" s="1"/>
      <c r="D38" s="1"/>
      <c r="E38" s="1"/>
      <c r="F38" s="8">
        <v>1089</v>
      </c>
      <c r="G38" s="14"/>
      <c r="H38" s="8">
        <v>2559</v>
      </c>
    </row>
    <row r="39" spans="1:8" ht="12.75">
      <c r="A39" s="1"/>
      <c r="B39" s="1" t="s">
        <v>43</v>
      </c>
      <c r="C39" s="1"/>
      <c r="D39" s="1"/>
      <c r="E39" s="1"/>
      <c r="F39" s="8">
        <f>34+89624+59706</f>
        <v>149364</v>
      </c>
      <c r="G39" s="14"/>
      <c r="H39" s="8">
        <v>144906</v>
      </c>
    </row>
    <row r="40" spans="1:8" ht="12.75">
      <c r="A40" s="1"/>
      <c r="B40" s="1" t="s">
        <v>44</v>
      </c>
      <c r="C40" s="1"/>
      <c r="D40" s="1"/>
      <c r="E40" s="1"/>
      <c r="F40" s="8">
        <v>702</v>
      </c>
      <c r="G40" s="14"/>
      <c r="H40" s="8">
        <v>735</v>
      </c>
    </row>
    <row r="41" spans="1:8" ht="12.75">
      <c r="A41" s="1"/>
      <c r="B41" s="1"/>
      <c r="C41" s="1"/>
      <c r="D41" s="1"/>
      <c r="E41" s="1"/>
      <c r="F41" s="23">
        <f>SUM(F35:F40)</f>
        <v>211488</v>
      </c>
      <c r="G41" s="14"/>
      <c r="H41" s="23">
        <f>SUM(H35:H40)</f>
        <v>208080</v>
      </c>
    </row>
    <row r="42" spans="1:8" ht="12.75">
      <c r="A42" s="1"/>
      <c r="B42" s="1"/>
      <c r="C42" s="1"/>
      <c r="D42" s="1"/>
      <c r="E42" s="1"/>
      <c r="F42" s="10"/>
      <c r="G42" s="14"/>
      <c r="H42" s="10"/>
    </row>
    <row r="43" spans="1:8" ht="12.75">
      <c r="A43" s="1" t="s">
        <v>101</v>
      </c>
      <c r="B43" s="1"/>
      <c r="C43" s="1"/>
      <c r="D43" s="1"/>
      <c r="E43" s="1"/>
      <c r="F43" s="10">
        <f>+F32-F41</f>
        <v>-108261</v>
      </c>
      <c r="G43" s="14"/>
      <c r="H43" s="10">
        <f>+H32-H41</f>
        <v>-98151</v>
      </c>
    </row>
    <row r="44" spans="1:8" ht="12.75">
      <c r="A44" s="1"/>
      <c r="B44" s="1"/>
      <c r="C44" s="1"/>
      <c r="D44" s="1"/>
      <c r="E44" s="1"/>
      <c r="F44" s="26"/>
      <c r="G44" s="14"/>
      <c r="H44" s="26"/>
    </row>
    <row r="45" spans="1:8" ht="13.5" thickBot="1">
      <c r="A45" s="1"/>
      <c r="B45" s="1"/>
      <c r="C45" s="1"/>
      <c r="D45" s="1"/>
      <c r="E45" s="1"/>
      <c r="F45" s="12">
        <f>+F43+F11+F13+F15+F17+F19+F21</f>
        <v>-41839</v>
      </c>
      <c r="G45" s="14"/>
      <c r="H45" s="12">
        <f>+H43+H11+H13+H15+H17+H19+H21</f>
        <v>-35946</v>
      </c>
    </row>
    <row r="46" spans="1:9" ht="12.75">
      <c r="A46" s="1"/>
      <c r="B46" s="1"/>
      <c r="C46" s="1"/>
      <c r="D46" s="1"/>
      <c r="E46" s="1"/>
      <c r="F46" s="10"/>
      <c r="G46" s="14"/>
      <c r="H46" s="10"/>
      <c r="I46" s="5" t="s">
        <v>0</v>
      </c>
    </row>
    <row r="47" spans="1:8" ht="12.75">
      <c r="A47" s="1" t="s">
        <v>102</v>
      </c>
      <c r="B47" s="1"/>
      <c r="C47" s="1"/>
      <c r="D47" s="1"/>
      <c r="E47" s="1"/>
      <c r="F47" s="10"/>
      <c r="G47" s="14"/>
      <c r="H47" s="10"/>
    </row>
    <row r="48" spans="1:8" ht="12.75">
      <c r="A48" s="1" t="s">
        <v>67</v>
      </c>
      <c r="B48" s="1"/>
      <c r="C48" s="1"/>
      <c r="D48" s="1"/>
      <c r="E48" s="1"/>
      <c r="F48" s="22">
        <v>22260</v>
      </c>
      <c r="G48" s="14"/>
      <c r="H48" s="22">
        <v>22260</v>
      </c>
    </row>
    <row r="49" spans="1:8" ht="12.75">
      <c r="A49" s="1" t="s">
        <v>33</v>
      </c>
      <c r="B49" s="1"/>
      <c r="C49" s="1"/>
      <c r="D49" s="1"/>
      <c r="E49" s="1"/>
      <c r="F49" s="8"/>
      <c r="G49" s="14"/>
      <c r="H49" s="8"/>
    </row>
    <row r="50" spans="1:8" ht="12.75">
      <c r="A50" s="1"/>
      <c r="B50" s="1" t="s">
        <v>68</v>
      </c>
      <c r="C50" s="1"/>
      <c r="D50" s="1"/>
      <c r="E50" s="1"/>
      <c r="F50" s="8">
        <v>20100</v>
      </c>
      <c r="G50" s="14"/>
      <c r="H50" s="8">
        <v>20100</v>
      </c>
    </row>
    <row r="51" spans="1:8" ht="12.75">
      <c r="A51" s="1"/>
      <c r="B51" s="1" t="s">
        <v>69</v>
      </c>
      <c r="C51" s="1"/>
      <c r="D51" s="1"/>
      <c r="E51" s="1"/>
      <c r="F51" s="8">
        <v>1667</v>
      </c>
      <c r="G51" s="14"/>
      <c r="H51" s="8">
        <v>1667</v>
      </c>
    </row>
    <row r="52" spans="1:8" ht="12.75">
      <c r="A52" s="1"/>
      <c r="B52" s="1" t="s">
        <v>70</v>
      </c>
      <c r="C52" s="1"/>
      <c r="D52" s="1"/>
      <c r="E52" s="1"/>
      <c r="F52" s="8">
        <v>32</v>
      </c>
      <c r="G52" s="14"/>
      <c r="H52" s="8">
        <v>0</v>
      </c>
    </row>
    <row r="53" spans="1:8" ht="12.75">
      <c r="A53" s="1"/>
      <c r="B53" s="1" t="s">
        <v>71</v>
      </c>
      <c r="C53" s="1"/>
      <c r="D53" s="1"/>
      <c r="E53" s="1"/>
      <c r="F53" s="9">
        <v>-86865</v>
      </c>
      <c r="G53" s="14"/>
      <c r="H53" s="9">
        <v>-81056</v>
      </c>
    </row>
    <row r="54" spans="1:8" ht="12.75">
      <c r="A54" s="1"/>
      <c r="B54" s="1"/>
      <c r="C54" s="1"/>
      <c r="D54" s="1"/>
      <c r="E54" s="1"/>
      <c r="F54" s="23">
        <f>SUM(F48:F53)</f>
        <v>-42806</v>
      </c>
      <c r="G54" s="14"/>
      <c r="H54" s="23">
        <f>SUM(H48:H53)</f>
        <v>-37029</v>
      </c>
    </row>
    <row r="55" spans="1:8" ht="12.75">
      <c r="A55" s="1"/>
      <c r="B55" s="1"/>
      <c r="C55" s="1"/>
      <c r="D55" s="1"/>
      <c r="E55" s="1"/>
      <c r="F55" s="10"/>
      <c r="G55" s="14"/>
      <c r="H55" s="10"/>
    </row>
    <row r="56" spans="1:8" ht="12.75">
      <c r="A56" s="1" t="s">
        <v>103</v>
      </c>
      <c r="B56" s="1"/>
      <c r="C56" s="1"/>
      <c r="D56" s="1"/>
      <c r="E56" s="1"/>
      <c r="F56" s="10">
        <v>854</v>
      </c>
      <c r="G56" s="14"/>
      <c r="H56" s="10">
        <v>914</v>
      </c>
    </row>
    <row r="57" spans="1:8" ht="12.75">
      <c r="A57" s="1"/>
      <c r="B57" s="1"/>
      <c r="C57" s="1"/>
      <c r="D57" s="1"/>
      <c r="E57" s="1"/>
      <c r="F57" s="10"/>
      <c r="G57" s="14"/>
      <c r="H57" s="10"/>
    </row>
    <row r="58" spans="1:8" ht="12.75">
      <c r="A58" s="1" t="s">
        <v>104</v>
      </c>
      <c r="B58" s="1"/>
      <c r="C58" s="1"/>
      <c r="D58" s="1"/>
      <c r="E58" s="1"/>
      <c r="F58" s="10">
        <f>21+92</f>
        <v>113</v>
      </c>
      <c r="G58" s="14"/>
      <c r="H58" s="10">
        <f>62+107</f>
        <v>169</v>
      </c>
    </row>
    <row r="59" spans="1:8" ht="12.75">
      <c r="A59" s="1"/>
      <c r="B59" s="1"/>
      <c r="C59" s="1"/>
      <c r="D59" s="1"/>
      <c r="E59" s="1"/>
      <c r="F59" s="26"/>
      <c r="G59" s="14"/>
      <c r="H59" s="26"/>
    </row>
    <row r="60" spans="1:8" ht="13.5" thickBot="1">
      <c r="A60" s="1"/>
      <c r="B60" s="1"/>
      <c r="C60" s="1"/>
      <c r="D60" s="1"/>
      <c r="E60" s="29" t="s">
        <v>0</v>
      </c>
      <c r="F60" s="12">
        <f>+F54+F56+F58</f>
        <v>-41839</v>
      </c>
      <c r="G60" s="14"/>
      <c r="H60" s="12">
        <f>+H54+H56+H58</f>
        <v>-35946</v>
      </c>
    </row>
    <row r="61" spans="1:8" ht="12.75">
      <c r="A61" s="1"/>
      <c r="B61" s="1"/>
      <c r="C61" s="1"/>
      <c r="D61" s="1"/>
      <c r="E61" s="1"/>
      <c r="F61" s="10"/>
      <c r="G61" s="14"/>
      <c r="H61" s="10"/>
    </row>
    <row r="62" spans="1:8" ht="13.5" thickBot="1">
      <c r="A62" s="1" t="s">
        <v>105</v>
      </c>
      <c r="B62" s="1"/>
      <c r="C62" s="1"/>
      <c r="D62" s="1"/>
      <c r="E62" s="1"/>
      <c r="F62" s="25">
        <f>(+F54-F19)/F48*100</f>
        <v>-210.1527403414196</v>
      </c>
      <c r="G62" s="24"/>
      <c r="H62" s="25">
        <f>(+H54-H19)/H48*100</f>
        <v>-184.70799640610963</v>
      </c>
    </row>
    <row r="63" spans="1:8" ht="12.75">
      <c r="A63" s="1"/>
      <c r="B63" s="1"/>
      <c r="C63" s="1"/>
      <c r="D63" s="1"/>
      <c r="E63" s="1"/>
      <c r="F63" s="1"/>
      <c r="G63" s="15"/>
      <c r="H63" s="1"/>
    </row>
    <row r="64" spans="1:10" ht="12.75">
      <c r="A64" s="1" t="s">
        <v>272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 t="s">
        <v>269</v>
      </c>
      <c r="B65" s="1"/>
      <c r="C65" s="1"/>
      <c r="D65" s="1"/>
      <c r="E65" s="1"/>
      <c r="F65" s="1"/>
      <c r="G65" s="1"/>
      <c r="H65" s="1"/>
      <c r="I65" s="1"/>
      <c r="J65" s="1"/>
    </row>
    <row r="66" spans="1:8" ht="12.75">
      <c r="A66" s="1"/>
      <c r="B66" s="1"/>
      <c r="C66" s="1"/>
      <c r="D66" s="1"/>
      <c r="E66" s="1"/>
      <c r="F66" s="1"/>
      <c r="G66" s="15"/>
      <c r="H66" s="10"/>
    </row>
    <row r="67" spans="1:8" ht="12.75">
      <c r="A67" s="1"/>
      <c r="B67" s="1"/>
      <c r="C67" s="1"/>
      <c r="D67" s="1"/>
      <c r="E67" s="1"/>
      <c r="F67" s="1"/>
      <c r="G67" s="15"/>
      <c r="H67" s="10"/>
    </row>
    <row r="68" spans="1:8" ht="12.75">
      <c r="A68" s="1"/>
      <c r="B68" s="1"/>
      <c r="C68" s="1"/>
      <c r="D68" s="1"/>
      <c r="E68" s="1"/>
      <c r="F68" s="1"/>
      <c r="G68" s="15"/>
      <c r="H68" s="10"/>
    </row>
    <row r="69" spans="1:8" ht="12.75">
      <c r="A69" s="1"/>
      <c r="B69" s="1"/>
      <c r="C69" s="1"/>
      <c r="D69" s="1"/>
      <c r="E69" s="1"/>
      <c r="F69" s="1"/>
      <c r="G69" s="15"/>
      <c r="H69" s="10"/>
    </row>
    <row r="70" spans="1:8" ht="12.75">
      <c r="A70" s="1"/>
      <c r="B70" s="1"/>
      <c r="C70" s="1"/>
      <c r="D70" s="1"/>
      <c r="E70" s="1"/>
      <c r="F70" s="1"/>
      <c r="G70" s="15"/>
      <c r="H70" s="10"/>
    </row>
    <row r="71" spans="1:8" ht="12.75">
      <c r="A71" s="1"/>
      <c r="B71" s="1"/>
      <c r="C71" s="1"/>
      <c r="D71" s="1"/>
      <c r="E71" s="1"/>
      <c r="F71" s="1"/>
      <c r="G71" s="15"/>
      <c r="H71" s="10"/>
    </row>
    <row r="72" spans="1:8" ht="12.75">
      <c r="A72" s="1"/>
      <c r="B72" s="1"/>
      <c r="C72" s="1"/>
      <c r="D72" s="1"/>
      <c r="E72" s="1"/>
      <c r="F72" s="1"/>
      <c r="G72" s="15"/>
      <c r="H72" s="10"/>
    </row>
    <row r="73" spans="1:8" ht="12.75">
      <c r="A73" s="1"/>
      <c r="B73" s="1"/>
      <c r="C73" s="1"/>
      <c r="D73" s="1"/>
      <c r="E73" s="1"/>
      <c r="F73" s="1"/>
      <c r="G73" s="15"/>
      <c r="H73" s="10"/>
    </row>
    <row r="74" spans="1:8" ht="12.75">
      <c r="A74" s="1"/>
      <c r="B74" s="1"/>
      <c r="C74" s="1"/>
      <c r="D74" s="1"/>
      <c r="E74" s="1"/>
      <c r="F74" s="1"/>
      <c r="G74" s="15"/>
      <c r="H74" s="10"/>
    </row>
    <row r="75" spans="1:8" ht="12.75">
      <c r="A75" s="1"/>
      <c r="B75" s="1"/>
      <c r="C75" s="1"/>
      <c r="D75" s="1"/>
      <c r="E75" s="1"/>
      <c r="F75" s="1"/>
      <c r="G75" s="15"/>
      <c r="H75" s="10"/>
    </row>
    <row r="76" spans="1:8" ht="12.75">
      <c r="A76" s="1"/>
      <c r="B76" s="1"/>
      <c r="C76" s="1"/>
      <c r="D76" s="1"/>
      <c r="E76" s="1"/>
      <c r="F76" s="1"/>
      <c r="G76" s="15"/>
      <c r="H76" s="10"/>
    </row>
    <row r="77" spans="1:8" ht="12.75">
      <c r="A77" s="1"/>
      <c r="B77" s="1"/>
      <c r="C77" s="1"/>
      <c r="D77" s="1"/>
      <c r="E77" s="1"/>
      <c r="F77" s="1"/>
      <c r="G77" s="15"/>
      <c r="H77" s="10"/>
    </row>
    <row r="78" spans="1:8" ht="12.75">
      <c r="A78" s="1"/>
      <c r="B78" s="1"/>
      <c r="C78" s="1"/>
      <c r="D78" s="1"/>
      <c r="E78" s="1"/>
      <c r="F78" s="1"/>
      <c r="G78" s="15"/>
      <c r="H78" s="10"/>
    </row>
    <row r="79" spans="1:8" ht="12.75">
      <c r="A79" s="1"/>
      <c r="B79" s="1"/>
      <c r="C79" s="1"/>
      <c r="D79" s="1"/>
      <c r="E79" s="1"/>
      <c r="F79" s="1"/>
      <c r="G79" s="15"/>
      <c r="H79" s="10"/>
    </row>
    <row r="80" spans="1:8" ht="12.75">
      <c r="A80" s="1"/>
      <c r="B80" s="1"/>
      <c r="C80" s="1"/>
      <c r="D80" s="1"/>
      <c r="E80" s="1"/>
      <c r="F80" s="1"/>
      <c r="G80" s="15"/>
      <c r="H80" s="10"/>
    </row>
    <row r="81" spans="1:8" ht="12.75">
      <c r="A81" s="1"/>
      <c r="B81" s="1"/>
      <c r="C81" s="1"/>
      <c r="D81" s="1"/>
      <c r="E81" s="1"/>
      <c r="F81" s="1"/>
      <c r="G81" s="15"/>
      <c r="H81" s="10"/>
    </row>
    <row r="82" spans="1:8" ht="12.75">
      <c r="A82" s="1"/>
      <c r="B82" s="1"/>
      <c r="C82" s="1"/>
      <c r="D82" s="1"/>
      <c r="E82" s="1"/>
      <c r="F82" s="1"/>
      <c r="G82" s="15"/>
      <c r="H82" s="10"/>
    </row>
    <row r="83" spans="1:8" ht="12.75">
      <c r="A83" s="1"/>
      <c r="B83" s="1"/>
      <c r="C83" s="1"/>
      <c r="D83" s="1"/>
      <c r="E83" s="1"/>
      <c r="F83" s="1"/>
      <c r="G83" s="15"/>
      <c r="H83" s="10"/>
    </row>
    <row r="84" spans="1:8" ht="12.75">
      <c r="A84" s="1"/>
      <c r="B84" s="1"/>
      <c r="C84" s="1"/>
      <c r="D84" s="1"/>
      <c r="E84" s="1"/>
      <c r="F84" s="1"/>
      <c r="G84" s="15"/>
      <c r="H84" s="10"/>
    </row>
    <row r="85" spans="1:8" ht="12.75">
      <c r="A85" s="1"/>
      <c r="B85" s="1"/>
      <c r="C85" s="1"/>
      <c r="D85" s="1"/>
      <c r="E85" s="1"/>
      <c r="F85" s="1"/>
      <c r="G85" s="15"/>
      <c r="H85" s="10"/>
    </row>
    <row r="86" spans="1:8" ht="12.75">
      <c r="A86" s="1"/>
      <c r="B86" s="1"/>
      <c r="C86" s="1"/>
      <c r="D86" s="1"/>
      <c r="E86" s="1"/>
      <c r="F86" s="1"/>
      <c r="G86" s="15"/>
      <c r="H86" s="10"/>
    </row>
    <row r="87" spans="1:8" ht="12.75">
      <c r="A87" s="1"/>
      <c r="B87" s="1"/>
      <c r="C87" s="1"/>
      <c r="D87" s="1"/>
      <c r="E87" s="1"/>
      <c r="F87" s="1"/>
      <c r="G87" s="15"/>
      <c r="H87" s="10"/>
    </row>
    <row r="88" spans="1:8" ht="12.75">
      <c r="A88" s="1"/>
      <c r="B88" s="1"/>
      <c r="C88" s="1"/>
      <c r="D88" s="1"/>
      <c r="E88" s="1"/>
      <c r="F88" s="1"/>
      <c r="G88" s="15"/>
      <c r="H88" s="10"/>
    </row>
    <row r="89" spans="1:8" ht="12.75">
      <c r="A89" s="1"/>
      <c r="B89" s="1"/>
      <c r="C89" s="1"/>
      <c r="D89" s="1"/>
      <c r="E89" s="1"/>
      <c r="F89" s="1"/>
      <c r="G89" s="15"/>
      <c r="H89" s="10"/>
    </row>
    <row r="90" spans="1:8" ht="12.75">
      <c r="A90" s="1"/>
      <c r="B90" s="1"/>
      <c r="C90" s="1"/>
      <c r="D90" s="1"/>
      <c r="E90" s="1"/>
      <c r="F90" s="1"/>
      <c r="G90" s="15"/>
      <c r="H90" s="10"/>
    </row>
    <row r="91" spans="1:8" ht="12.75">
      <c r="A91" s="1"/>
      <c r="B91" s="1"/>
      <c r="C91" s="1"/>
      <c r="D91" s="1"/>
      <c r="E91" s="1"/>
      <c r="F91" s="1"/>
      <c r="G91" s="15"/>
      <c r="H91" s="10"/>
    </row>
    <row r="92" spans="1:8" ht="12.75">
      <c r="A92" s="1"/>
      <c r="B92" s="1"/>
      <c r="C92" s="1"/>
      <c r="D92" s="1"/>
      <c r="E92" s="1"/>
      <c r="F92" s="1"/>
      <c r="G92" s="15"/>
      <c r="H92" s="10"/>
    </row>
    <row r="93" spans="6:8" ht="12.75">
      <c r="F93" s="1"/>
      <c r="G93" s="15"/>
      <c r="H93" s="10"/>
    </row>
    <row r="94" spans="6:8" ht="12.75">
      <c r="F94" s="1"/>
      <c r="G94" s="15"/>
      <c r="H94" s="10"/>
    </row>
    <row r="95" spans="6:8" ht="12.75">
      <c r="F95" s="1"/>
      <c r="G95" s="15"/>
      <c r="H95" s="10"/>
    </row>
    <row r="96" spans="6:8" ht="12.75">
      <c r="F96" s="1"/>
      <c r="G96" s="15"/>
      <c r="H96" s="10"/>
    </row>
    <row r="97" spans="6:8" ht="12.75">
      <c r="F97" s="1"/>
      <c r="G97" s="15"/>
      <c r="H97" s="10"/>
    </row>
    <row r="98" spans="6:8" ht="12.75">
      <c r="F98" s="1"/>
      <c r="G98" s="1"/>
      <c r="H98" s="10"/>
    </row>
    <row r="99" spans="6:8" ht="12.75">
      <c r="F99" s="1"/>
      <c r="G99" s="1"/>
      <c r="H99" s="10"/>
    </row>
    <row r="100" spans="6:8" ht="12.75">
      <c r="F100" s="1"/>
      <c r="G100" s="1"/>
      <c r="H100" s="10"/>
    </row>
    <row r="101" spans="6:8" ht="12.75">
      <c r="F101" s="1"/>
      <c r="G101" s="1"/>
      <c r="H101" s="10"/>
    </row>
    <row r="102" spans="6:8" ht="12.75">
      <c r="F102" s="1"/>
      <c r="G102" s="1"/>
      <c r="H102" s="10"/>
    </row>
    <row r="103" spans="6:8" ht="12.75">
      <c r="F103" s="1"/>
      <c r="G103" s="1"/>
      <c r="H103" s="10"/>
    </row>
    <row r="104" spans="6:8" ht="12.75">
      <c r="F104" s="1"/>
      <c r="G104" s="1"/>
      <c r="H104" s="10"/>
    </row>
    <row r="105" spans="6:8" ht="12.75">
      <c r="F105" s="1"/>
      <c r="G105" s="1"/>
      <c r="H105" s="10"/>
    </row>
    <row r="106" spans="6:8" ht="12.75">
      <c r="F106" s="1"/>
      <c r="G106" s="1"/>
      <c r="H106" s="10"/>
    </row>
    <row r="107" spans="6:8" ht="12.75">
      <c r="F107" s="1"/>
      <c r="G107" s="1"/>
      <c r="H107" s="10"/>
    </row>
    <row r="108" spans="6:8" ht="12.75">
      <c r="F108" s="1"/>
      <c r="G108" s="1"/>
      <c r="H108" s="10"/>
    </row>
    <row r="109" spans="6:8" ht="12.75">
      <c r="F109" s="1"/>
      <c r="G109" s="1"/>
      <c r="H109" s="10"/>
    </row>
    <row r="110" spans="6:8" ht="12.75">
      <c r="F110" s="1"/>
      <c r="G110" s="1"/>
      <c r="H110" s="10"/>
    </row>
    <row r="111" spans="6:8" ht="12.75">
      <c r="F111" s="1"/>
      <c r="G111" s="1"/>
      <c r="H111" s="10"/>
    </row>
    <row r="112" spans="6:8" ht="12.75">
      <c r="F112" s="1"/>
      <c r="G112" s="1"/>
      <c r="H112" s="10"/>
    </row>
    <row r="113" spans="6:8" ht="12.75">
      <c r="F113" s="1"/>
      <c r="G113" s="1"/>
      <c r="H113" s="10"/>
    </row>
    <row r="114" spans="6:8" ht="12.75">
      <c r="F114" s="1"/>
      <c r="G114" s="1"/>
      <c r="H114" s="10"/>
    </row>
    <row r="115" spans="6:8" ht="12.75">
      <c r="F115" s="1"/>
      <c r="G115" s="1"/>
      <c r="H115" s="10"/>
    </row>
    <row r="116" spans="6:8" ht="12.75">
      <c r="F116" s="1"/>
      <c r="G116" s="1"/>
      <c r="H116" s="10"/>
    </row>
    <row r="117" spans="6:8" ht="12.75">
      <c r="F117" s="1"/>
      <c r="G117" s="1"/>
      <c r="H117" s="10"/>
    </row>
    <row r="118" spans="6:8" ht="12.75">
      <c r="F118" s="1"/>
      <c r="G118" s="1"/>
      <c r="H118" s="10"/>
    </row>
    <row r="119" spans="6:8" ht="12.75">
      <c r="F119" s="1"/>
      <c r="G119" s="1"/>
      <c r="H119" s="10"/>
    </row>
    <row r="120" spans="6:8" ht="12.75">
      <c r="F120" s="1"/>
      <c r="G120" s="1"/>
      <c r="H120" s="10"/>
    </row>
    <row r="121" spans="6:8" ht="12.75">
      <c r="F121" s="1"/>
      <c r="G121" s="1"/>
      <c r="H121" s="10"/>
    </row>
    <row r="122" spans="6:8" ht="12.75">
      <c r="F122" s="1"/>
      <c r="G122" s="1"/>
      <c r="H122" s="10"/>
    </row>
    <row r="123" spans="6:8" ht="12.75">
      <c r="F123" s="1"/>
      <c r="G123" s="1"/>
      <c r="H123" s="10"/>
    </row>
    <row r="124" spans="6:8" ht="12.75">
      <c r="F124" s="1"/>
      <c r="G124" s="1"/>
      <c r="H124" s="10"/>
    </row>
    <row r="125" spans="6:8" ht="12.75">
      <c r="F125" s="1"/>
      <c r="G125" s="1"/>
      <c r="H125" s="10"/>
    </row>
    <row r="126" spans="6:8" ht="12.75">
      <c r="F126" s="1"/>
      <c r="G126" s="1"/>
      <c r="H126" s="10"/>
    </row>
    <row r="127" spans="6:8" ht="12.75">
      <c r="F127" s="1"/>
      <c r="G127" s="1"/>
      <c r="H127" s="10"/>
    </row>
    <row r="128" spans="6:8" ht="12.75">
      <c r="F128" s="1"/>
      <c r="G128" s="1"/>
      <c r="H128" s="10"/>
    </row>
    <row r="129" spans="6:8" ht="12.75">
      <c r="F129" s="1"/>
      <c r="G129" s="1"/>
      <c r="H129" s="10"/>
    </row>
    <row r="130" spans="6:8" ht="12.75">
      <c r="F130" s="1"/>
      <c r="G130" s="1"/>
      <c r="H130" s="10"/>
    </row>
    <row r="131" spans="6:8" ht="12.75">
      <c r="F131" s="1"/>
      <c r="G131" s="1"/>
      <c r="H131" s="10"/>
    </row>
    <row r="132" spans="6:8" ht="12.75">
      <c r="F132" s="1"/>
      <c r="G132" s="1"/>
      <c r="H132" s="10"/>
    </row>
    <row r="133" spans="6:8" ht="12.75">
      <c r="F133" s="1"/>
      <c r="G133" s="1"/>
      <c r="H133" s="10"/>
    </row>
    <row r="134" spans="6:8" ht="12.75">
      <c r="F134" s="1"/>
      <c r="G134" s="1"/>
      <c r="H134" s="10"/>
    </row>
    <row r="135" spans="6:8" ht="12.75">
      <c r="F135" s="1"/>
      <c r="G135" s="1"/>
      <c r="H135" s="10"/>
    </row>
    <row r="136" spans="6:8" ht="12.75">
      <c r="F136" s="1"/>
      <c r="G136" s="1"/>
      <c r="H136" s="10"/>
    </row>
    <row r="137" spans="6:8" ht="12.75">
      <c r="F137" s="1"/>
      <c r="G137" s="1"/>
      <c r="H137" s="10"/>
    </row>
    <row r="138" spans="6:8" ht="12.75">
      <c r="F138" s="1"/>
      <c r="G138" s="1"/>
      <c r="H138" s="10"/>
    </row>
    <row r="139" spans="6:8" ht="12.75">
      <c r="F139" s="1"/>
      <c r="G139" s="1"/>
      <c r="H139" s="10"/>
    </row>
    <row r="140" spans="6:8" ht="12.75">
      <c r="F140" s="1"/>
      <c r="G140" s="1"/>
      <c r="H140" s="10"/>
    </row>
    <row r="141" spans="6:8" ht="12.75">
      <c r="F141" s="1"/>
      <c r="G141" s="1"/>
      <c r="H141" s="10"/>
    </row>
    <row r="142" spans="6:8" ht="12.75">
      <c r="F142" s="1"/>
      <c r="G142" s="1"/>
      <c r="H142" s="10"/>
    </row>
    <row r="143" spans="6:8" ht="12.75">
      <c r="F143" s="1"/>
      <c r="G143" s="1"/>
      <c r="H143" s="10"/>
    </row>
    <row r="144" spans="6:8" ht="12.75">
      <c r="F144" s="1"/>
      <c r="G144" s="1"/>
      <c r="H144" s="10"/>
    </row>
    <row r="145" spans="6:8" ht="12.75">
      <c r="F145" s="1"/>
      <c r="G145" s="1"/>
      <c r="H145" s="10"/>
    </row>
    <row r="146" spans="6:8" ht="12.75">
      <c r="F146" s="1"/>
      <c r="G146" s="1"/>
      <c r="H146" s="10"/>
    </row>
    <row r="147" spans="6:8" ht="12.75">
      <c r="F147" s="1"/>
      <c r="G147" s="1"/>
      <c r="H147" s="10"/>
    </row>
    <row r="148" spans="6:8" ht="12.75">
      <c r="F148" s="1"/>
      <c r="G148" s="1"/>
      <c r="H148" s="10"/>
    </row>
    <row r="149" spans="6:8" ht="12.75">
      <c r="F149" s="1"/>
      <c r="G149" s="1"/>
      <c r="H149" s="10"/>
    </row>
    <row r="150" spans="6:8" ht="12.75">
      <c r="F150" s="1"/>
      <c r="G150" s="1"/>
      <c r="H150" s="10"/>
    </row>
    <row r="151" spans="6:8" ht="12.75">
      <c r="F151" s="1"/>
      <c r="G151" s="1"/>
      <c r="H151" s="10"/>
    </row>
    <row r="152" spans="6:8" ht="12.75">
      <c r="F152" s="1"/>
      <c r="G152" s="1"/>
      <c r="H152" s="10"/>
    </row>
    <row r="153" spans="6:8" ht="12.75">
      <c r="F153" s="1"/>
      <c r="G153" s="1"/>
      <c r="H153" s="10"/>
    </row>
    <row r="154" spans="6:8" ht="12.75">
      <c r="F154" s="1"/>
      <c r="G154" s="1"/>
      <c r="H154" s="10"/>
    </row>
    <row r="155" spans="6:8" ht="12.75">
      <c r="F155" s="1"/>
      <c r="G155" s="1"/>
      <c r="H155" s="10"/>
    </row>
    <row r="156" spans="6:8" ht="12.75">
      <c r="F156" s="1"/>
      <c r="G156" s="1"/>
      <c r="H156" s="10"/>
    </row>
    <row r="157" spans="6:8" ht="12.75">
      <c r="F157" s="1"/>
      <c r="G157" s="1"/>
      <c r="H157" s="10"/>
    </row>
    <row r="158" spans="6:8" ht="12.75">
      <c r="F158" s="1"/>
      <c r="G158" s="1"/>
      <c r="H158" s="10"/>
    </row>
    <row r="159" spans="6:8" ht="12.75">
      <c r="F159" s="1"/>
      <c r="G159" s="1"/>
      <c r="H159" s="10"/>
    </row>
    <row r="160" spans="6:8" ht="12.75">
      <c r="F160" s="1"/>
      <c r="G160" s="1"/>
      <c r="H160" s="10"/>
    </row>
    <row r="161" spans="6:8" ht="12.75">
      <c r="F161" s="1"/>
      <c r="G161" s="1"/>
      <c r="H161" s="10"/>
    </row>
    <row r="162" spans="6:8" ht="12.75">
      <c r="F162" s="1"/>
      <c r="G162" s="1"/>
      <c r="H162" s="10"/>
    </row>
    <row r="163" spans="6:8" ht="12.75">
      <c r="F163" s="1"/>
      <c r="G163" s="1"/>
      <c r="H163" s="10"/>
    </row>
    <row r="164" ht="12.75">
      <c r="H164" s="35"/>
    </row>
    <row r="165" ht="12.75">
      <c r="H165" s="35"/>
    </row>
    <row r="166" ht="12.75">
      <c r="H166" s="35"/>
    </row>
    <row r="167" ht="12.75">
      <c r="H167" s="35"/>
    </row>
    <row r="168" ht="12.75">
      <c r="H168" s="35"/>
    </row>
    <row r="169" ht="12.75">
      <c r="H169" s="35"/>
    </row>
    <row r="170" ht="12.75">
      <c r="H170" s="35"/>
    </row>
    <row r="171" ht="12.75">
      <c r="H171" s="35"/>
    </row>
    <row r="172" ht="12.75">
      <c r="H172" s="35"/>
    </row>
    <row r="173" ht="12.75">
      <c r="H173" s="35"/>
    </row>
    <row r="174" ht="12.75">
      <c r="H174" s="35"/>
    </row>
    <row r="175" ht="12.75">
      <c r="H175" s="35"/>
    </row>
    <row r="176" ht="12.75">
      <c r="H176" s="35"/>
    </row>
    <row r="177" ht="12.75">
      <c r="H177" s="35"/>
    </row>
    <row r="178" ht="12.75">
      <c r="H178" s="35"/>
    </row>
    <row r="179" ht="12.75">
      <c r="H179" s="35"/>
    </row>
    <row r="180" ht="12.75">
      <c r="H180" s="35"/>
    </row>
    <row r="181" ht="12.75">
      <c r="H181" s="35"/>
    </row>
    <row r="182" ht="12.75">
      <c r="H182" s="35"/>
    </row>
  </sheetData>
  <printOptions/>
  <pageMargins left="0.43" right="0.48" top="0.34" bottom="0.21" header="0.5" footer="0.21"/>
  <pageSetup fitToHeight="1" fitToWidth="1" horizontalDpi="300" verticalDpi="3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8"/>
  <sheetViews>
    <sheetView workbookViewId="0" topLeftCell="C1">
      <selection activeCell="K16" sqref="K16"/>
    </sheetView>
  </sheetViews>
  <sheetFormatPr defaultColWidth="9.140625" defaultRowHeight="12.75"/>
  <cols>
    <col min="3" max="3" width="10.7109375" style="0" customWidth="1"/>
  </cols>
  <sheetData>
    <row r="1" ht="12.75">
      <c r="A1" s="2" t="s">
        <v>7</v>
      </c>
    </row>
    <row r="2" ht="12.75">
      <c r="A2" s="2" t="s">
        <v>80</v>
      </c>
    </row>
    <row r="3" ht="12.75">
      <c r="A3" s="2" t="s">
        <v>291</v>
      </c>
    </row>
    <row r="4" spans="1:7" ht="12.75">
      <c r="A4" s="2" t="s">
        <v>6</v>
      </c>
      <c r="B4" s="1"/>
      <c r="C4" s="1"/>
      <c r="D4" s="1"/>
      <c r="E4" s="1"/>
      <c r="F4" s="1"/>
      <c r="G4" s="1"/>
    </row>
    <row r="5" spans="1:7" ht="12.75">
      <c r="A5" s="2"/>
      <c r="B5" s="1"/>
      <c r="C5" s="1"/>
      <c r="D5" s="1"/>
      <c r="E5" s="1"/>
      <c r="F5" s="1"/>
      <c r="G5" s="1"/>
    </row>
    <row r="6" spans="1:12" ht="12.75">
      <c r="A6" s="1"/>
      <c r="B6" s="1"/>
      <c r="C6" s="1"/>
      <c r="D6" s="1"/>
      <c r="E6" s="33" t="s">
        <v>81</v>
      </c>
      <c r="F6" s="33" t="s">
        <v>82</v>
      </c>
      <c r="G6" s="33" t="s">
        <v>83</v>
      </c>
      <c r="H6" s="33" t="s">
        <v>84</v>
      </c>
      <c r="I6" s="33" t="s">
        <v>85</v>
      </c>
      <c r="J6" s="1"/>
      <c r="K6" s="1"/>
      <c r="L6" s="1"/>
    </row>
    <row r="7" spans="1:12" ht="12.75">
      <c r="A7" s="1"/>
      <c r="B7" s="1"/>
      <c r="C7" s="1"/>
      <c r="D7" s="1"/>
      <c r="E7" s="34" t="s">
        <v>86</v>
      </c>
      <c r="F7" s="34" t="s">
        <v>87</v>
      </c>
      <c r="G7" s="34" t="s">
        <v>88</v>
      </c>
      <c r="H7" s="34" t="s">
        <v>89</v>
      </c>
      <c r="I7" s="34" t="s">
        <v>90</v>
      </c>
      <c r="J7" s="34" t="s">
        <v>91</v>
      </c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 t="s">
        <v>126</v>
      </c>
      <c r="B9" s="1"/>
      <c r="C9" s="1"/>
      <c r="D9" s="1"/>
      <c r="E9" s="10">
        <v>22260</v>
      </c>
      <c r="F9" s="10">
        <v>20100</v>
      </c>
      <c r="G9" s="10">
        <v>1667</v>
      </c>
      <c r="H9" s="10">
        <v>0</v>
      </c>
      <c r="I9" s="10">
        <v>-81056</v>
      </c>
      <c r="J9" s="10">
        <f>SUM(E9:I9)</f>
        <v>-37029</v>
      </c>
      <c r="K9" s="1"/>
      <c r="L9" s="1"/>
    </row>
    <row r="10" spans="1:12" ht="12.75">
      <c r="A10" s="1"/>
      <c r="B10" s="1"/>
      <c r="C10" s="1"/>
      <c r="D10" s="1"/>
      <c r="E10" s="10"/>
      <c r="F10" s="10"/>
      <c r="G10" s="10"/>
      <c r="H10" s="10"/>
      <c r="I10" s="10"/>
      <c r="J10" s="10"/>
      <c r="K10" s="1"/>
      <c r="L10" s="1"/>
    </row>
    <row r="11" spans="1:12" ht="12.75">
      <c r="A11" s="1" t="s">
        <v>237</v>
      </c>
      <c r="B11" s="1"/>
      <c r="C11" s="1"/>
      <c r="D11" s="1"/>
      <c r="E11" s="10"/>
      <c r="F11" s="10"/>
      <c r="G11" s="10"/>
      <c r="H11" s="10"/>
      <c r="I11" s="10"/>
      <c r="J11" s="10"/>
      <c r="K11" s="1"/>
      <c r="L11" s="1"/>
    </row>
    <row r="12" spans="1:12" ht="12.75">
      <c r="A12" s="1" t="s">
        <v>240</v>
      </c>
      <c r="B12" s="1"/>
      <c r="C12" s="1"/>
      <c r="D12" s="1"/>
      <c r="E12" s="10"/>
      <c r="F12" s="10"/>
      <c r="G12" s="10"/>
      <c r="H12" s="10"/>
      <c r="I12" s="10"/>
      <c r="J12" s="10"/>
      <c r="K12" s="1"/>
      <c r="L12" s="1"/>
    </row>
    <row r="13" spans="1:12" ht="12.75">
      <c r="A13" s="1" t="s">
        <v>241</v>
      </c>
      <c r="B13" s="1"/>
      <c r="C13" s="1"/>
      <c r="D13" s="1"/>
      <c r="E13" s="10"/>
      <c r="F13" s="10"/>
      <c r="G13" s="10"/>
      <c r="H13" s="10">
        <v>32</v>
      </c>
      <c r="I13" s="10"/>
      <c r="J13" s="10">
        <f>+H13</f>
        <v>32</v>
      </c>
      <c r="K13" s="1"/>
      <c r="L13" s="1"/>
    </row>
    <row r="14" spans="1:12" ht="12.75">
      <c r="A14" s="1"/>
      <c r="B14" s="1"/>
      <c r="C14" s="1"/>
      <c r="D14" s="1"/>
      <c r="E14" s="10"/>
      <c r="F14" s="10"/>
      <c r="G14" s="10"/>
      <c r="H14" s="10"/>
      <c r="I14" s="10"/>
      <c r="J14" s="10"/>
      <c r="K14" s="1"/>
      <c r="L14" s="1"/>
    </row>
    <row r="15" spans="1:12" ht="12.75">
      <c r="A15" s="1" t="s">
        <v>127</v>
      </c>
      <c r="B15" s="1"/>
      <c r="C15" s="1"/>
      <c r="D15" s="1"/>
      <c r="E15" s="10">
        <v>0</v>
      </c>
      <c r="F15" s="10">
        <v>0</v>
      </c>
      <c r="G15" s="10">
        <v>0</v>
      </c>
      <c r="H15" s="10">
        <v>0</v>
      </c>
      <c r="I15" s="10">
        <v>-5809</v>
      </c>
      <c r="J15" s="10">
        <f>SUM(E15:I15)</f>
        <v>-5809</v>
      </c>
      <c r="K15" s="1"/>
      <c r="L15" s="1"/>
    </row>
    <row r="16" spans="1:12" ht="12.75">
      <c r="A16" s="1"/>
      <c r="B16" s="1"/>
      <c r="C16" s="1"/>
      <c r="D16" s="1"/>
      <c r="E16" s="11"/>
      <c r="F16" s="11"/>
      <c r="G16" s="11"/>
      <c r="H16" s="11"/>
      <c r="I16" s="11"/>
      <c r="J16" s="11"/>
      <c r="K16" s="1"/>
      <c r="L16" s="1"/>
    </row>
    <row r="17" spans="1:12" ht="12.75">
      <c r="A17" s="1"/>
      <c r="B17" s="1"/>
      <c r="C17" s="1"/>
      <c r="D17" s="1"/>
      <c r="E17" s="10"/>
      <c r="F17" s="10"/>
      <c r="G17" s="10"/>
      <c r="H17" s="10"/>
      <c r="I17" s="10"/>
      <c r="J17" s="10"/>
      <c r="K17" s="1"/>
      <c r="L17" s="1"/>
    </row>
    <row r="18" spans="1:12" ht="13.5" thickBot="1">
      <c r="A18" s="1" t="s">
        <v>292</v>
      </c>
      <c r="B18" s="1"/>
      <c r="C18" s="1"/>
      <c r="D18" s="1"/>
      <c r="E18" s="12">
        <f>+E9+E15</f>
        <v>22260</v>
      </c>
      <c r="F18" s="12">
        <f>+F9+F15</f>
        <v>20100</v>
      </c>
      <c r="G18" s="12">
        <f>+G9+G15</f>
        <v>1667</v>
      </c>
      <c r="H18" s="12">
        <f>+H9+H13</f>
        <v>32</v>
      </c>
      <c r="I18" s="12">
        <f>+I9+I15</f>
        <v>-86865</v>
      </c>
      <c r="J18" s="12">
        <f>SUM(J9:J16)</f>
        <v>-42806</v>
      </c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 t="s">
        <v>238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 t="s">
        <v>239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9" ht="12.75">
      <c r="A24" s="1"/>
      <c r="B24" s="1"/>
      <c r="C24" s="1"/>
      <c r="D24" s="1"/>
      <c r="E24" s="1"/>
      <c r="F24" s="1"/>
      <c r="G24" s="1"/>
      <c r="H24" s="15"/>
      <c r="I24" s="10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</sheetData>
  <printOptions/>
  <pageMargins left="0.37" right="0.33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29">
      <selection activeCell="G46" sqref="G46"/>
    </sheetView>
  </sheetViews>
  <sheetFormatPr defaultColWidth="9.140625" defaultRowHeight="12.75"/>
  <sheetData>
    <row r="1" spans="1:11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106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2.75">
      <c r="A3" s="2" t="s">
        <v>291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G6" s="33" t="s">
        <v>6</v>
      </c>
      <c r="H6" s="1"/>
      <c r="I6" s="1"/>
      <c r="J6" s="1"/>
      <c r="K6" s="1"/>
      <c r="L6" s="1"/>
      <c r="M6" s="1"/>
      <c r="N6" s="1"/>
    </row>
    <row r="7" spans="1:14" ht="12.75">
      <c r="A7" s="1" t="s">
        <v>107</v>
      </c>
      <c r="B7" s="1"/>
      <c r="C7" s="1"/>
      <c r="D7" s="1"/>
      <c r="E7" s="1"/>
      <c r="G7" s="10">
        <v>-5858</v>
      </c>
      <c r="H7" s="1"/>
      <c r="I7" s="1"/>
      <c r="J7" s="1"/>
      <c r="K7" s="1"/>
      <c r="L7" s="1"/>
      <c r="M7" s="1"/>
      <c r="N7" s="1"/>
    </row>
    <row r="8" spans="1:14" ht="12.75">
      <c r="A8" s="1" t="s">
        <v>108</v>
      </c>
      <c r="B8" s="1"/>
      <c r="C8" s="1"/>
      <c r="D8" s="1"/>
      <c r="E8" s="1"/>
      <c r="G8" s="10"/>
      <c r="H8" s="1"/>
      <c r="I8" s="1"/>
      <c r="J8" s="1"/>
      <c r="K8" s="1"/>
      <c r="L8" s="1"/>
      <c r="M8" s="1"/>
      <c r="N8" s="1"/>
    </row>
    <row r="9" spans="1:14" ht="12.75">
      <c r="A9" s="1" t="s">
        <v>263</v>
      </c>
      <c r="B9" s="1"/>
      <c r="C9" s="1"/>
      <c r="D9" s="1"/>
      <c r="E9" s="1"/>
      <c r="G9" s="10">
        <v>994</v>
      </c>
      <c r="H9" s="1"/>
      <c r="I9" s="1"/>
      <c r="J9" s="1"/>
      <c r="K9" s="1"/>
      <c r="L9" s="1"/>
      <c r="M9" s="1"/>
      <c r="N9" s="1"/>
    </row>
    <row r="10" spans="1:14" ht="12.75">
      <c r="A10" s="1" t="s">
        <v>264</v>
      </c>
      <c r="B10" s="1"/>
      <c r="C10" s="1"/>
      <c r="D10" s="1"/>
      <c r="E10" s="1"/>
      <c r="G10" s="10">
        <v>6283</v>
      </c>
      <c r="H10" s="1"/>
      <c r="I10" s="1"/>
      <c r="J10" s="1"/>
      <c r="K10" s="1"/>
      <c r="L10" s="1"/>
      <c r="M10" s="1"/>
      <c r="N10" s="1"/>
    </row>
    <row r="11" spans="1:14" ht="12.75">
      <c r="A11" s="1" t="s">
        <v>265</v>
      </c>
      <c r="B11" s="1"/>
      <c r="C11" s="1"/>
      <c r="D11" s="1"/>
      <c r="E11" s="1"/>
      <c r="G11" s="10">
        <v>-226</v>
      </c>
      <c r="H11" s="1"/>
      <c r="I11" s="1"/>
      <c r="J11" s="1"/>
      <c r="K11" s="1"/>
      <c r="L11" s="1"/>
      <c r="M11" s="1"/>
      <c r="N11" s="1"/>
    </row>
    <row r="12" spans="1:14" ht="12.75">
      <c r="A12" s="1" t="s">
        <v>267</v>
      </c>
      <c r="B12" s="1"/>
      <c r="C12" s="1"/>
      <c r="D12" s="1"/>
      <c r="E12" s="1"/>
      <c r="G12" s="10">
        <v>-109</v>
      </c>
      <c r="H12" s="1"/>
      <c r="I12" s="1"/>
      <c r="J12" s="1"/>
      <c r="K12" s="1"/>
      <c r="L12" s="1"/>
      <c r="M12" s="1"/>
      <c r="N12" s="1"/>
    </row>
    <row r="13" spans="1:14" ht="12.75">
      <c r="A13" s="1" t="s">
        <v>302</v>
      </c>
      <c r="B13" s="1"/>
      <c r="C13" s="1"/>
      <c r="D13" s="1"/>
      <c r="E13" s="1"/>
      <c r="G13" s="10">
        <v>-67</v>
      </c>
      <c r="H13" s="1"/>
      <c r="I13" s="1"/>
      <c r="J13" s="1"/>
      <c r="K13" s="1"/>
      <c r="L13" s="1"/>
      <c r="M13" s="1"/>
      <c r="N13" s="1"/>
    </row>
    <row r="14" spans="1:14" ht="12.75">
      <c r="A14" s="1" t="s">
        <v>303</v>
      </c>
      <c r="B14" s="1"/>
      <c r="C14" s="1"/>
      <c r="D14" s="1"/>
      <c r="E14" s="1"/>
      <c r="G14" s="10">
        <v>-2</v>
      </c>
      <c r="H14" s="1"/>
      <c r="I14" s="1"/>
      <c r="J14" s="1"/>
      <c r="K14" s="1"/>
      <c r="L14" s="1"/>
      <c r="M14" s="1"/>
      <c r="N14" s="1"/>
    </row>
    <row r="15" spans="1:14" ht="12.75">
      <c r="A15" s="1" t="s">
        <v>266</v>
      </c>
      <c r="B15" s="1"/>
      <c r="C15" s="1"/>
      <c r="D15" s="1"/>
      <c r="E15" s="1"/>
      <c r="G15" s="11">
        <v>113</v>
      </c>
      <c r="H15" s="1"/>
      <c r="I15" s="1"/>
      <c r="J15" s="1"/>
      <c r="K15" s="1"/>
      <c r="L15" s="1"/>
      <c r="M15" s="1"/>
      <c r="N15" s="1"/>
    </row>
    <row r="16" spans="1:14" ht="12.75">
      <c r="A16" s="1" t="s">
        <v>0</v>
      </c>
      <c r="B16" s="1"/>
      <c r="C16" s="1"/>
      <c r="D16" s="1"/>
      <c r="E16" s="1"/>
      <c r="G16" s="10"/>
      <c r="H16" s="1"/>
      <c r="I16" s="1"/>
      <c r="J16" s="1"/>
      <c r="K16" s="1"/>
      <c r="L16" s="1"/>
      <c r="M16" s="1"/>
      <c r="N16" s="1"/>
    </row>
    <row r="17" spans="1:14" ht="12.75">
      <c r="A17" s="1" t="s">
        <v>109</v>
      </c>
      <c r="B17" s="1"/>
      <c r="C17" s="1"/>
      <c r="D17" s="1"/>
      <c r="E17" s="1"/>
      <c r="G17" s="10">
        <f>SUM(G7:G15)</f>
        <v>1128</v>
      </c>
      <c r="H17" s="1"/>
      <c r="I17" s="1"/>
      <c r="J17" s="1"/>
      <c r="K17" s="1"/>
      <c r="L17" s="1"/>
      <c r="M17" s="1"/>
      <c r="N17" s="1"/>
    </row>
    <row r="18" spans="1:14" ht="12.75">
      <c r="A18" s="1" t="s">
        <v>0</v>
      </c>
      <c r="B18" s="1"/>
      <c r="C18" s="1"/>
      <c r="D18" s="1"/>
      <c r="E18" s="1"/>
      <c r="G18" s="10"/>
      <c r="H18" s="1"/>
      <c r="I18" s="1"/>
      <c r="J18" s="1"/>
      <c r="K18" s="1"/>
      <c r="L18" s="1"/>
      <c r="M18" s="1"/>
      <c r="N18" s="1"/>
    </row>
    <row r="19" spans="1:14" ht="12.75">
      <c r="A19" s="1" t="s">
        <v>110</v>
      </c>
      <c r="B19" s="1"/>
      <c r="C19" s="1"/>
      <c r="D19" s="1"/>
      <c r="E19" s="1"/>
      <c r="G19" s="10">
        <v>22</v>
      </c>
      <c r="H19" s="1"/>
      <c r="I19" s="1"/>
      <c r="J19" s="1"/>
      <c r="K19" s="1"/>
      <c r="L19" s="1"/>
      <c r="M19" s="1"/>
      <c r="N19" s="1"/>
    </row>
    <row r="20" spans="1:14" ht="12.75">
      <c r="A20" s="1" t="s">
        <v>111</v>
      </c>
      <c r="B20" s="1"/>
      <c r="C20" s="1"/>
      <c r="D20" s="1"/>
      <c r="E20" s="1"/>
      <c r="G20" s="14">
        <v>668</v>
      </c>
      <c r="H20" s="1"/>
      <c r="I20" s="1"/>
      <c r="J20" s="1"/>
      <c r="K20" s="1"/>
      <c r="L20" s="1"/>
      <c r="M20" s="1"/>
      <c r="N20" s="1"/>
    </row>
    <row r="21" spans="1:14" ht="12.75">
      <c r="A21" s="1" t="s">
        <v>112</v>
      </c>
      <c r="B21" s="1"/>
      <c r="C21" s="1"/>
      <c r="D21" s="1"/>
      <c r="E21" s="1"/>
      <c r="G21" s="14">
        <v>-12</v>
      </c>
      <c r="H21" s="1"/>
      <c r="I21" s="1"/>
      <c r="J21" s="1"/>
      <c r="K21" s="1"/>
      <c r="L21" s="1"/>
      <c r="M21" s="1"/>
      <c r="N21" s="1"/>
    </row>
    <row r="22" spans="1:14" ht="12.75">
      <c r="A22" s="1" t="s">
        <v>113</v>
      </c>
      <c r="B22" s="1"/>
      <c r="C22" s="1"/>
      <c r="D22" s="1"/>
      <c r="E22" s="1"/>
      <c r="G22" s="10">
        <v>-43</v>
      </c>
      <c r="H22" s="1"/>
      <c r="I22" s="1"/>
      <c r="J22" s="1"/>
      <c r="K22" s="1"/>
      <c r="L22" s="1"/>
      <c r="M22" s="1"/>
      <c r="N22" s="1"/>
    </row>
    <row r="23" spans="1:14" ht="12.75">
      <c r="A23" s="1" t="s">
        <v>114</v>
      </c>
      <c r="B23" s="1"/>
      <c r="C23" s="1"/>
      <c r="D23" s="1"/>
      <c r="E23" s="1"/>
      <c r="G23" s="11">
        <v>226</v>
      </c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G24" s="10"/>
      <c r="H24" s="1"/>
      <c r="I24" s="1"/>
      <c r="J24" s="1"/>
      <c r="K24" s="1"/>
      <c r="L24" s="1"/>
      <c r="M24" s="1"/>
      <c r="N24" s="1"/>
    </row>
    <row r="25" spans="1:14" ht="12.75">
      <c r="A25" s="1" t="s">
        <v>115</v>
      </c>
      <c r="B25" s="1"/>
      <c r="C25" s="1"/>
      <c r="D25" s="1"/>
      <c r="E25" s="1"/>
      <c r="G25" s="10">
        <f>SUM(G17:G24)</f>
        <v>1989</v>
      </c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G26" s="10"/>
      <c r="H26" s="1"/>
      <c r="I26" s="1"/>
      <c r="J26" s="1"/>
      <c r="K26" s="1"/>
      <c r="L26" s="1"/>
      <c r="M26" s="1"/>
      <c r="N26" s="1"/>
    </row>
    <row r="27" spans="1:14" ht="12.75">
      <c r="A27" s="1" t="s">
        <v>116</v>
      </c>
      <c r="B27" s="1"/>
      <c r="C27" s="1"/>
      <c r="D27" s="1"/>
      <c r="E27" s="1"/>
      <c r="G27" s="10">
        <v>-2753</v>
      </c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G28" s="10"/>
      <c r="H28" s="1"/>
      <c r="I28" s="1"/>
      <c r="J28" s="1"/>
      <c r="K28" s="1"/>
      <c r="L28" s="1"/>
      <c r="M28" s="1"/>
      <c r="N28" s="1"/>
    </row>
    <row r="29" spans="1:14" ht="12.75">
      <c r="A29" s="1" t="s">
        <v>117</v>
      </c>
      <c r="B29" s="1"/>
      <c r="C29" s="1"/>
      <c r="D29" s="1"/>
      <c r="E29" s="1"/>
      <c r="G29" s="11">
        <v>-4138</v>
      </c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G30" s="10"/>
      <c r="H30" s="1"/>
      <c r="I30" s="1"/>
      <c r="J30" s="1"/>
      <c r="K30" s="1"/>
      <c r="L30" s="1"/>
      <c r="M30" s="1"/>
      <c r="N30" s="1"/>
    </row>
    <row r="31" spans="1:14" ht="12.75">
      <c r="A31" s="1" t="s">
        <v>118</v>
      </c>
      <c r="B31" s="1"/>
      <c r="C31" s="1"/>
      <c r="D31" s="1"/>
      <c r="E31" s="1"/>
      <c r="G31" s="10">
        <f>SUM(G25:G30)</f>
        <v>-4902</v>
      </c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G32" s="10"/>
      <c r="H32" s="1"/>
      <c r="I32" s="1"/>
      <c r="J32" s="1"/>
      <c r="K32" s="1"/>
      <c r="L32" s="1"/>
      <c r="M32" s="1"/>
      <c r="N32" s="1"/>
    </row>
    <row r="33" spans="1:14" ht="12.75">
      <c r="A33" s="1" t="s">
        <v>119</v>
      </c>
      <c r="B33" s="1"/>
      <c r="C33" s="1"/>
      <c r="D33" s="1"/>
      <c r="E33" s="1"/>
      <c r="G33" s="10">
        <v>-39298</v>
      </c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G34" s="26"/>
      <c r="H34" s="1"/>
      <c r="I34" s="1"/>
      <c r="J34" s="1"/>
      <c r="K34" s="1"/>
      <c r="L34" s="1"/>
      <c r="M34" s="1"/>
      <c r="N34" s="1"/>
    </row>
    <row r="35" spans="1:14" ht="13.5" thickBot="1">
      <c r="A35" s="1" t="s">
        <v>293</v>
      </c>
      <c r="B35" s="1"/>
      <c r="C35" s="1"/>
      <c r="D35" s="1"/>
      <c r="E35" s="1"/>
      <c r="G35" s="12">
        <f>+G31+G33</f>
        <v>-44200</v>
      </c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 t="s">
        <v>120</v>
      </c>
      <c r="B38" s="1"/>
      <c r="C38" s="1"/>
      <c r="D38" s="1"/>
      <c r="E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 t="s">
        <v>121</v>
      </c>
      <c r="B39" s="1"/>
      <c r="C39" s="1"/>
      <c r="D39" s="1"/>
      <c r="E39" s="1"/>
      <c r="G39" s="10">
        <v>5028</v>
      </c>
      <c r="H39" s="1"/>
      <c r="I39" s="1"/>
      <c r="J39" s="1"/>
      <c r="K39" s="1"/>
      <c r="L39" s="1"/>
      <c r="M39" s="1"/>
      <c r="N39" s="1"/>
    </row>
    <row r="40" spans="1:14" ht="12.75">
      <c r="A40" s="1" t="s">
        <v>122</v>
      </c>
      <c r="B40" s="1"/>
      <c r="C40" s="1"/>
      <c r="D40" s="1"/>
      <c r="E40" s="1"/>
      <c r="G40" s="10">
        <v>11478</v>
      </c>
      <c r="H40" s="1"/>
      <c r="I40" s="1"/>
      <c r="J40" s="1"/>
      <c r="K40" s="1"/>
      <c r="L40" s="1"/>
      <c r="M40" s="1"/>
      <c r="N40" s="1"/>
    </row>
    <row r="41" spans="1:14" ht="12.75">
      <c r="A41" s="1" t="s">
        <v>123</v>
      </c>
      <c r="B41" s="1"/>
      <c r="C41" s="1"/>
      <c r="D41" s="1"/>
      <c r="E41" s="1"/>
      <c r="G41" s="10">
        <v>-59706</v>
      </c>
      <c r="H41" s="1"/>
      <c r="I41" s="1"/>
      <c r="J41" s="1"/>
      <c r="K41" s="1"/>
      <c r="L41" s="1"/>
      <c r="M41" s="1"/>
      <c r="N41" s="1"/>
    </row>
    <row r="42" spans="1:14" ht="12.75">
      <c r="A42" s="1" t="s">
        <v>268</v>
      </c>
      <c r="B42" s="1"/>
      <c r="C42" s="1"/>
      <c r="D42" s="1"/>
      <c r="E42" s="1"/>
      <c r="G42" s="10">
        <v>-1000</v>
      </c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G43" s="26"/>
      <c r="H43" s="1"/>
      <c r="I43" s="1"/>
      <c r="J43" s="1"/>
      <c r="K43" s="1"/>
      <c r="L43" s="1"/>
      <c r="M43" s="1"/>
      <c r="N43" s="1"/>
    </row>
    <row r="44" spans="1:14" ht="13.5" thickBot="1">
      <c r="A44" s="1"/>
      <c r="B44" s="1"/>
      <c r="C44" s="1"/>
      <c r="D44" s="1"/>
      <c r="E44" s="1"/>
      <c r="G44" s="12">
        <f>SUM(G39:G43)</f>
        <v>-44200</v>
      </c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 t="s">
        <v>270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 t="s">
        <v>271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5"/>
      <c r="H49" s="10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M395"/>
  <sheetViews>
    <sheetView workbookViewId="0" topLeftCell="A181">
      <selection activeCell="J188" sqref="J188"/>
    </sheetView>
  </sheetViews>
  <sheetFormatPr defaultColWidth="9.140625" defaultRowHeight="12.75"/>
  <cols>
    <col min="1" max="1" width="3.7109375" style="0" customWidth="1"/>
    <col min="4" max="5" width="12.7109375" style="0" customWidth="1"/>
    <col min="6" max="7" width="10.7109375" style="0" customWidth="1"/>
    <col min="8" max="8" width="11.7109375" style="0" customWidth="1"/>
    <col min="9" max="9" width="10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71" ht="12.75">
      <c r="A2" s="2" t="s">
        <v>128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75">
      <c r="A3" s="2" t="s">
        <v>294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2.75">
      <c r="A5" s="1" t="s">
        <v>129</v>
      </c>
      <c r="B5" s="2" t="s">
        <v>130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2.75">
      <c r="A6" s="1"/>
      <c r="B6" s="1" t="s">
        <v>131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2.75">
      <c r="A7" s="1"/>
      <c r="B7" s="1" t="s">
        <v>132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2.75">
      <c r="A8" s="1"/>
      <c r="B8" s="1" t="s">
        <v>133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2.75">
      <c r="A9" s="1"/>
      <c r="B9" s="1" t="s">
        <v>279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2.75">
      <c r="A10" s="1"/>
      <c r="B10" s="1" t="s">
        <v>280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2.75">
      <c r="A11" s="1"/>
      <c r="B11" s="1" t="s">
        <v>134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2.75">
      <c r="A12" s="1"/>
      <c r="B12" s="1" t="s">
        <v>234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ht="12.75">
      <c r="A13" s="1"/>
      <c r="B13" s="1" t="s">
        <v>135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2.75">
      <c r="A14" s="1"/>
      <c r="B14" s="1" t="s">
        <v>235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ht="12.75">
      <c r="A15" s="1" t="s">
        <v>0</v>
      </c>
      <c r="B15" s="1" t="s"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2.75">
      <c r="A16" s="1" t="s">
        <v>136</v>
      </c>
      <c r="B16" s="2" t="s">
        <v>137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2.75">
      <c r="A17" s="1"/>
      <c r="B17" s="1" t="s">
        <v>138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ht="12.75">
      <c r="A18" s="1"/>
      <c r="B18" s="1" t="s">
        <v>236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ht="12.75">
      <c r="A20" s="36" t="s">
        <v>139</v>
      </c>
      <c r="B20" s="2" t="s">
        <v>140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2.75">
      <c r="A21" s="1"/>
      <c r="B21" s="1" t="s">
        <v>141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12.75">
      <c r="A22" s="1"/>
      <c r="B22" s="1" t="s">
        <v>142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ht="12.75">
      <c r="A24" s="1">
        <v>2</v>
      </c>
      <c r="B24" s="2" t="s">
        <v>143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ht="12.75">
      <c r="A25" s="1"/>
      <c r="B25" s="1" t="s">
        <v>144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12.75">
      <c r="A27" s="1">
        <v>3</v>
      </c>
      <c r="B27" s="2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ht="12.75">
      <c r="A28" s="1"/>
      <c r="B28" s="1" t="s">
        <v>146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12.75">
      <c r="A29" s="1" t="s">
        <v>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ht="12.75">
      <c r="A30" s="1">
        <v>4</v>
      </c>
      <c r="B30" s="2" t="s">
        <v>147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2.75">
      <c r="A31" s="1"/>
      <c r="B31" s="1" t="s">
        <v>273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2.7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12.75">
      <c r="A33" s="1">
        <v>5</v>
      </c>
      <c r="B33" s="2" t="s">
        <v>148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>
      <c r="A34" s="1"/>
      <c r="B34" s="1" t="s">
        <v>149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>
      <c r="A36" s="1">
        <v>6</v>
      </c>
      <c r="B36" s="2" t="s">
        <v>150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>
      <c r="A37" s="1"/>
      <c r="B37" s="1" t="s">
        <v>151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>
      <c r="A39" s="1">
        <v>7</v>
      </c>
      <c r="B39" s="2" t="s">
        <v>152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>
      <c r="A40" s="1"/>
      <c r="B40" s="1" t="s">
        <v>309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>
      <c r="A41" s="1"/>
      <c r="B41" s="1" t="s">
        <v>299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>
      <c r="A43" s="1">
        <v>8</v>
      </c>
      <c r="B43" s="2" t="s">
        <v>153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>
      <c r="A44" s="1"/>
      <c r="B44" s="2" t="s">
        <v>154</v>
      </c>
      <c r="C44" s="1"/>
      <c r="D44" s="1" t="s">
        <v>155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>
      <c r="A45" s="1"/>
      <c r="B45" s="2"/>
      <c r="C45" s="1"/>
      <c r="D45" s="1" t="s">
        <v>156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>
      <c r="A46" s="1"/>
      <c r="B46" s="2"/>
      <c r="C46" s="1"/>
      <c r="D46" s="37" t="s">
        <v>157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>
      <c r="A47" s="1"/>
      <c r="B47" s="2"/>
      <c r="C47" s="1"/>
      <c r="D47" s="37" t="s">
        <v>158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>
      <c r="A48" s="1"/>
      <c r="B48" s="2"/>
      <c r="C48" s="1"/>
      <c r="D48" s="37" t="s">
        <v>159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>
      <c r="A49" s="1"/>
      <c r="B49" s="2"/>
      <c r="C49" s="1"/>
      <c r="D49" s="1" t="s">
        <v>160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>
      <c r="A50" s="1"/>
      <c r="B50" s="2"/>
      <c r="C50" s="1"/>
      <c r="D50" s="3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>
      <c r="A51" s="1"/>
      <c r="B51" s="2" t="s">
        <v>161</v>
      </c>
      <c r="C51" s="1"/>
      <c r="D51" s="1" t="s">
        <v>162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>
      <c r="A52" s="1"/>
      <c r="B52" s="2"/>
      <c r="C52" s="1"/>
      <c r="D52" s="1" t="s">
        <v>163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>
      <c r="A53" s="1"/>
      <c r="B53" s="2"/>
      <c r="C53" s="1"/>
      <c r="D53" s="1" t="s">
        <v>164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>
      <c r="A54" s="1"/>
      <c r="B54" s="2"/>
      <c r="C54" s="1"/>
      <c r="D54" s="3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>
      <c r="A55" s="1"/>
      <c r="B55" s="2" t="s">
        <v>165</v>
      </c>
      <c r="C55" s="1"/>
      <c r="D55" s="1" t="s">
        <v>166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>
      <c r="A56" s="1"/>
      <c r="B56" s="2"/>
      <c r="C56" s="1"/>
      <c r="D56" s="1" t="s">
        <v>167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>
      <c r="A57" s="1"/>
      <c r="B57" s="2"/>
      <c r="C57" s="1"/>
      <c r="D57" s="1" t="s">
        <v>168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>
      <c r="A58" s="1"/>
      <c r="B58" s="38"/>
      <c r="D58" s="1" t="s">
        <v>169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ht="12.75">
      <c r="A59" s="1"/>
      <c r="D59" s="1" t="s">
        <v>170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ht="12.75">
      <c r="A60" s="1"/>
      <c r="D60" s="1" t="s">
        <v>171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12.75">
      <c r="A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12.75">
      <c r="A62" s="1"/>
      <c r="B62" s="39" t="s">
        <v>172</v>
      </c>
      <c r="D62" s="1" t="s">
        <v>173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2.75">
      <c r="A63" s="1"/>
      <c r="D63" s="1" t="s">
        <v>174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ht="12.75">
      <c r="A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ht="12.75">
      <c r="A65" s="1"/>
      <c r="B65" s="39" t="s">
        <v>175</v>
      </c>
      <c r="D65" s="1" t="s">
        <v>176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ht="12.75">
      <c r="A66" s="1"/>
      <c r="D66" s="1" t="s">
        <v>177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2.75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ht="12.75">
      <c r="A68" s="1"/>
      <c r="B68" s="39" t="s">
        <v>178</v>
      </c>
      <c r="D68" s="1" t="s">
        <v>179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ht="12.75">
      <c r="A69" s="1"/>
      <c r="D69" s="1" t="s">
        <v>180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ht="12.75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ht="12.75">
      <c r="A71" s="1"/>
      <c r="B71" s="39" t="s">
        <v>181</v>
      </c>
      <c r="D71" s="1" t="s">
        <v>182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ht="12.75">
      <c r="A72" s="1"/>
      <c r="D72" s="1" t="s">
        <v>183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ht="12.75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ht="12.75">
      <c r="A74" s="1"/>
      <c r="B74" s="39" t="s">
        <v>310</v>
      </c>
      <c r="D74" s="1" t="s">
        <v>311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2.75">
      <c r="A75" s="1"/>
      <c r="D75" s="1" t="s">
        <v>312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2.75">
      <c r="A76" s="1"/>
      <c r="B76" s="62" t="s">
        <v>0</v>
      </c>
      <c r="D76" s="1" t="s">
        <v>313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12.75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ht="12.75">
      <c r="A78" s="1">
        <v>9</v>
      </c>
      <c r="B78" s="2" t="s">
        <v>184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2.75">
      <c r="A79" s="1"/>
      <c r="B79" s="1" t="s">
        <v>185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ht="12.75">
      <c r="A80" s="1"/>
      <c r="B80" s="1" t="s">
        <v>295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ht="12.75">
      <c r="A82" s="1">
        <v>10</v>
      </c>
      <c r="B82" s="2" t="s">
        <v>186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ht="12.75">
      <c r="A83" s="1"/>
      <c r="B83" s="1" t="s">
        <v>296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ht="12.75">
      <c r="A84" s="1"/>
      <c r="B84" s="1"/>
      <c r="C84" s="1"/>
      <c r="F84" s="33" t="s">
        <v>187</v>
      </c>
      <c r="G84" s="33" t="s">
        <v>188</v>
      </c>
      <c r="H84" s="33" t="s">
        <v>91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ht="12.75">
      <c r="A85" s="1"/>
      <c r="E85" s="33"/>
      <c r="F85" s="33" t="s">
        <v>6</v>
      </c>
      <c r="G85" s="33" t="s">
        <v>6</v>
      </c>
      <c r="H85" s="33" t="s">
        <v>6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ht="12.75">
      <c r="A86" s="1"/>
      <c r="B86" s="40" t="s">
        <v>189</v>
      </c>
      <c r="C86" s="40"/>
      <c r="D86" s="41"/>
      <c r="E86" s="33"/>
      <c r="F86" s="33"/>
      <c r="G86" s="33"/>
      <c r="H86" s="3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ht="12.75">
      <c r="A87" s="1"/>
      <c r="B87" s="1" t="s">
        <v>190</v>
      </c>
      <c r="C87" s="1"/>
      <c r="D87" s="33"/>
      <c r="E87" s="33"/>
      <c r="F87" s="42">
        <v>6143</v>
      </c>
      <c r="G87" s="42">
        <v>53564</v>
      </c>
      <c r="H87" s="29">
        <f>+F87+G87</f>
        <v>59707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ht="12.75">
      <c r="A88" s="1"/>
      <c r="B88" s="1" t="s">
        <v>191</v>
      </c>
      <c r="C88" s="1"/>
      <c r="D88" s="33"/>
      <c r="E88" s="33"/>
      <c r="F88" s="42">
        <v>11868</v>
      </c>
      <c r="G88" s="42">
        <v>8945</v>
      </c>
      <c r="H88" s="29">
        <f>+F88+G88</f>
        <v>20813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2.75">
      <c r="A89" s="1"/>
      <c r="B89" s="1" t="s">
        <v>192</v>
      </c>
      <c r="C89" s="1"/>
      <c r="D89" s="33"/>
      <c r="E89" s="33"/>
      <c r="F89" s="42">
        <v>0</v>
      </c>
      <c r="G89" s="42">
        <v>14900</v>
      </c>
      <c r="H89" s="29">
        <f>+F89+G89</f>
        <v>14900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ht="12.75">
      <c r="A90" s="1"/>
      <c r="B90" s="1" t="s">
        <v>193</v>
      </c>
      <c r="C90" s="1"/>
      <c r="D90" s="33"/>
      <c r="E90" s="33"/>
      <c r="F90" s="42">
        <v>2030</v>
      </c>
      <c r="G90" s="42">
        <v>51880</v>
      </c>
      <c r="H90" s="29">
        <f>+F90+G90</f>
        <v>53910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ht="12.75">
      <c r="A91" s="1"/>
      <c r="B91" s="1" t="s">
        <v>194</v>
      </c>
      <c r="C91" s="1"/>
      <c r="D91" s="33"/>
      <c r="E91" s="33"/>
      <c r="F91" s="43">
        <v>34</v>
      </c>
      <c r="G91" s="43">
        <v>0</v>
      </c>
      <c r="H91" s="29">
        <f>+F91+G91</f>
        <v>34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ht="12.75">
      <c r="A92" s="1"/>
      <c r="B92" s="1" t="s">
        <v>0</v>
      </c>
      <c r="C92" s="1"/>
      <c r="D92" s="33"/>
      <c r="E92" s="33"/>
      <c r="F92" s="43">
        <f>SUM(F87:F91)</f>
        <v>20075</v>
      </c>
      <c r="G92" s="43">
        <f>SUM(G87:G91)</f>
        <v>129289</v>
      </c>
      <c r="H92" s="44">
        <f>SUM(H87:H91)</f>
        <v>149364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2.75">
      <c r="A93" s="1"/>
      <c r="B93" s="1"/>
      <c r="C93" s="1"/>
      <c r="D93" s="33"/>
      <c r="E93" s="33"/>
      <c r="F93" s="45" t="s"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ht="12.75">
      <c r="A94" s="40"/>
      <c r="B94" s="40" t="s">
        <v>195</v>
      </c>
      <c r="C94" s="40"/>
      <c r="D94" s="41"/>
      <c r="E94" s="33"/>
      <c r="F94" s="4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ht="12.75">
      <c r="A95" s="1"/>
      <c r="B95" s="1" t="s">
        <v>191</v>
      </c>
      <c r="C95" s="1"/>
      <c r="D95" s="33"/>
      <c r="E95" s="33"/>
      <c r="F95" s="42">
        <v>0</v>
      </c>
      <c r="G95" s="10">
        <v>21</v>
      </c>
      <c r="H95" s="29">
        <f>+F95+G95</f>
        <v>21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2.75">
      <c r="A96" s="1"/>
      <c r="B96" s="1" t="s">
        <v>196</v>
      </c>
      <c r="C96" s="1"/>
      <c r="D96" s="33"/>
      <c r="E96" s="33"/>
      <c r="F96" s="43">
        <v>92</v>
      </c>
      <c r="G96" s="11">
        <v>0</v>
      </c>
      <c r="H96" s="29">
        <f>+F96+G96</f>
        <v>92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2.75">
      <c r="A97" s="1"/>
      <c r="B97" s="1" t="s">
        <v>0</v>
      </c>
      <c r="C97" s="1"/>
      <c r="D97" s="33"/>
      <c r="E97" s="33"/>
      <c r="F97" s="43">
        <f>+F96+F95</f>
        <v>92</v>
      </c>
      <c r="G97" s="43">
        <f>+G96+G95</f>
        <v>21</v>
      </c>
      <c r="H97" s="44">
        <f>+H96+H95</f>
        <v>113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2.75">
      <c r="A98" s="1"/>
      <c r="B98" s="1"/>
      <c r="C98" s="1"/>
      <c r="D98" s="33"/>
      <c r="E98" s="33"/>
      <c r="F98" s="46"/>
      <c r="G98" s="46"/>
      <c r="H98" s="4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3.5" thickBot="1">
      <c r="A99" s="1"/>
      <c r="B99" s="1" t="s">
        <v>197</v>
      </c>
      <c r="C99" s="1"/>
      <c r="D99" s="33"/>
      <c r="E99" s="33"/>
      <c r="F99" s="47">
        <f>+F92+F97</f>
        <v>20167</v>
      </c>
      <c r="G99" s="47">
        <f>+G92+G97</f>
        <v>129310</v>
      </c>
      <c r="H99" s="47">
        <f>+H92+H97</f>
        <v>149477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2.75">
      <c r="A100" s="1"/>
      <c r="B100" s="1"/>
      <c r="C100" s="1"/>
      <c r="F100" s="1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2.75">
      <c r="A101" s="1">
        <v>11</v>
      </c>
      <c r="B101" s="2" t="s">
        <v>198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2.75">
      <c r="A102" s="1"/>
      <c r="B102" s="1" t="s">
        <v>199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2.75">
      <c r="A103" s="1"/>
      <c r="B103" s="1" t="s">
        <v>200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2.75">
      <c r="A105" s="1">
        <v>12</v>
      </c>
      <c r="B105" s="2" t="s">
        <v>201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12.75">
      <c r="A106" s="1"/>
      <c r="B106" s="1" t="s">
        <v>202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2.75">
      <c r="A108" s="1">
        <v>13</v>
      </c>
      <c r="B108" s="2" t="s">
        <v>203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2.75">
      <c r="A109" s="1"/>
      <c r="B109" s="48" t="s">
        <v>314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2.75">
      <c r="A110" s="1"/>
      <c r="B110" s="49" t="s">
        <v>204</v>
      </c>
      <c r="C110" s="1" t="s">
        <v>205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2.75">
      <c r="A111" s="1"/>
      <c r="B111" s="49"/>
      <c r="C111" s="1" t="s">
        <v>206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2.75">
      <c r="A112" s="1"/>
      <c r="B112" s="49"/>
      <c r="C112" s="1" t="s">
        <v>207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2.75">
      <c r="A113" s="1"/>
      <c r="B113" s="49"/>
      <c r="C113" s="1" t="s">
        <v>208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2.75">
      <c r="A114" s="1"/>
      <c r="B114" s="49"/>
      <c r="C114" s="1" t="s">
        <v>328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2.75">
      <c r="A115" s="1"/>
      <c r="B115" s="49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2.75">
      <c r="A116" s="1"/>
      <c r="B116" s="49" t="s">
        <v>209</v>
      </c>
      <c r="C116" s="1" t="s">
        <v>210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2.75">
      <c r="A117" s="1"/>
      <c r="B117" s="48"/>
      <c r="C117" s="1" t="s">
        <v>211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2.75">
      <c r="A118" s="1"/>
      <c r="B118" s="48"/>
      <c r="C118" s="1" t="s">
        <v>212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2.75">
      <c r="A119" s="1"/>
      <c r="B119" s="48"/>
      <c r="C119" s="1" t="s">
        <v>213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2.75">
      <c r="A120" s="1"/>
      <c r="B120" s="48"/>
      <c r="C120" s="1" t="s">
        <v>315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2.75">
      <c r="A121" s="1"/>
      <c r="C121" s="1" t="s">
        <v>321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2.75">
      <c r="A122" s="1"/>
      <c r="B122" s="50"/>
      <c r="C122" s="1" t="s">
        <v>214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2.75">
      <c r="A123" s="1"/>
      <c r="B123" s="5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2.75">
      <c r="A124" s="1"/>
      <c r="B124" s="63" t="s">
        <v>316</v>
      </c>
      <c r="C124" s="1" t="s">
        <v>317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2.75">
      <c r="A125" s="1"/>
      <c r="B125" s="50"/>
      <c r="C125" s="1" t="s">
        <v>318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2.75">
      <c r="A126" s="1"/>
      <c r="B126" s="50"/>
      <c r="C126" s="1" t="s">
        <v>319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2.75">
      <c r="A127" s="1"/>
      <c r="B127" s="50"/>
      <c r="C127" s="1" t="s">
        <v>320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2.75">
      <c r="A128" s="1"/>
      <c r="B128" s="5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2.75">
      <c r="A129" s="1">
        <v>14</v>
      </c>
      <c r="B129" s="2" t="s">
        <v>215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2.75">
      <c r="A130" s="1"/>
      <c r="B130" s="1" t="s">
        <v>297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2.75">
      <c r="A131" s="1"/>
      <c r="B131" s="1"/>
      <c r="C131" s="1"/>
      <c r="D131" s="1"/>
      <c r="G131" s="51"/>
      <c r="H131" s="33" t="s">
        <v>0</v>
      </c>
      <c r="I131" s="33" t="s">
        <v>0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ht="12.75" hidden="1">
      <c r="A132" s="1"/>
      <c r="B132" s="1"/>
      <c r="C132" s="1"/>
      <c r="D132" s="1" t="s">
        <v>245</v>
      </c>
      <c r="G132" s="51"/>
      <c r="H132" s="33" t="s">
        <v>0</v>
      </c>
      <c r="I132" s="33" t="s">
        <v>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ht="12.75" hidden="1">
      <c r="A133" s="1"/>
      <c r="B133" s="1"/>
      <c r="C133" s="1"/>
      <c r="D133" s="33" t="s">
        <v>246</v>
      </c>
      <c r="E133" s="36" t="s">
        <v>249</v>
      </c>
      <c r="F133" s="36" t="s">
        <v>0</v>
      </c>
      <c r="G133" s="33" t="s">
        <v>0</v>
      </c>
      <c r="H133" s="33" t="s">
        <v>0</v>
      </c>
      <c r="I133" s="33" t="s">
        <v>0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ht="12.75" hidden="1">
      <c r="A134" s="1"/>
      <c r="B134" s="1"/>
      <c r="C134" s="1"/>
      <c r="D134" s="33" t="s">
        <v>247</v>
      </c>
      <c r="E134" s="60" t="s">
        <v>252</v>
      </c>
      <c r="F134" s="33" t="s">
        <v>254</v>
      </c>
      <c r="G134" s="1" t="s">
        <v>256</v>
      </c>
      <c r="H134" s="33" t="s"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ht="12.75" hidden="1">
      <c r="A135" s="1"/>
      <c r="B135" s="1"/>
      <c r="C135" s="1"/>
      <c r="D135" s="33" t="s">
        <v>248</v>
      </c>
      <c r="E135" s="33" t="s">
        <v>253</v>
      </c>
      <c r="F135" s="33" t="s">
        <v>255</v>
      </c>
      <c r="G135" s="33" t="s">
        <v>257</v>
      </c>
      <c r="H135" s="33" t="s">
        <v>244</v>
      </c>
      <c r="I135" s="1" t="s">
        <v>258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ht="12.75" hidden="1">
      <c r="A136" s="1"/>
      <c r="B136" s="1"/>
      <c r="C136" s="1"/>
      <c r="D136" s="33" t="s">
        <v>6</v>
      </c>
      <c r="E136" s="33" t="s">
        <v>6</v>
      </c>
      <c r="F136" s="33" t="s">
        <v>6</v>
      </c>
      <c r="G136" s="33" t="s">
        <v>6</v>
      </c>
      <c r="H136" s="33" t="s">
        <v>6</v>
      </c>
      <c r="I136" s="33" t="s">
        <v>6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ht="12.75" hidden="1">
      <c r="A137" s="1"/>
      <c r="B137" s="61" t="s">
        <v>52</v>
      </c>
      <c r="C137" s="1"/>
      <c r="D137" s="1"/>
      <c r="E137" s="1"/>
      <c r="F137" s="1"/>
      <c r="G137" s="33"/>
      <c r="H137" s="33"/>
      <c r="I137" s="3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12.75" hidden="1">
      <c r="A138" s="1"/>
      <c r="B138" s="1" t="s">
        <v>250</v>
      </c>
      <c r="C138" s="1"/>
      <c r="D138" s="10">
        <v>14120</v>
      </c>
      <c r="E138" s="10">
        <v>3926</v>
      </c>
      <c r="F138" s="10">
        <v>1573</v>
      </c>
      <c r="G138" s="10">
        <v>0</v>
      </c>
      <c r="H138" s="10">
        <v>0</v>
      </c>
      <c r="I138" s="10">
        <f>SUM(D138:H138)</f>
        <v>19619</v>
      </c>
      <c r="J138" s="10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ht="12.75" hidden="1">
      <c r="A139" s="1"/>
      <c r="B139" s="1" t="s">
        <v>251</v>
      </c>
      <c r="C139" s="1"/>
      <c r="D139" s="10">
        <v>628</v>
      </c>
      <c r="E139" s="10">
        <v>0</v>
      </c>
      <c r="F139" s="10">
        <v>0</v>
      </c>
      <c r="G139" s="11">
        <v>60000</v>
      </c>
      <c r="H139" s="11">
        <f>-G139-D139</f>
        <v>-60628</v>
      </c>
      <c r="I139" s="10">
        <f>SUM(D139:H139)</f>
        <v>0</v>
      </c>
      <c r="J139" s="10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2" ht="12.75" hidden="1">
      <c r="A140" s="1"/>
      <c r="D140" s="26"/>
      <c r="E140" s="26"/>
      <c r="F140" s="26"/>
      <c r="G140" s="26"/>
      <c r="H140" s="26"/>
      <c r="I140" s="26"/>
      <c r="J140" s="10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3.5" hidden="1" thickBot="1">
      <c r="A141" s="1"/>
      <c r="B141" s="1" t="s">
        <v>0</v>
      </c>
      <c r="C141" s="1"/>
      <c r="D141" s="12">
        <f aca="true" t="shared" si="0" ref="D141:I141">+D138+D139</f>
        <v>14748</v>
      </c>
      <c r="E141" s="12">
        <f t="shared" si="0"/>
        <v>3926</v>
      </c>
      <c r="F141" s="12">
        <f t="shared" si="0"/>
        <v>1573</v>
      </c>
      <c r="G141" s="12">
        <f t="shared" si="0"/>
        <v>60000</v>
      </c>
      <c r="H141" s="12">
        <f t="shared" si="0"/>
        <v>-60628</v>
      </c>
      <c r="I141" s="12">
        <f t="shared" si="0"/>
        <v>19619</v>
      </c>
      <c r="J141" s="10"/>
      <c r="K141" s="1"/>
      <c r="L141" s="1"/>
      <c r="M141" s="1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</row>
    <row r="142" spans="1:72" ht="12.75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2.75" hidden="1">
      <c r="A143" s="1"/>
      <c r="B143" s="2" t="s">
        <v>259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2.75" hidden="1">
      <c r="A144" s="1"/>
      <c r="B144" s="1" t="s">
        <v>260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2.75" hidden="1">
      <c r="A145" s="1"/>
      <c r="B145" s="1" t="s">
        <v>261</v>
      </c>
      <c r="C145" s="1"/>
      <c r="D145" s="10">
        <v>315</v>
      </c>
      <c r="E145" s="10">
        <f>582-46</f>
        <v>536</v>
      </c>
      <c r="F145" s="10">
        <v>-359</v>
      </c>
      <c r="G145" s="10">
        <f>-56-9</f>
        <v>-65</v>
      </c>
      <c r="H145" s="10">
        <v>-30</v>
      </c>
      <c r="I145" s="10">
        <f>SUM(D145:H145)</f>
        <v>397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2.75" hidden="1">
      <c r="A146" s="1"/>
      <c r="B146" s="1"/>
      <c r="C146" s="1"/>
      <c r="D146" s="10"/>
      <c r="E146" s="10"/>
      <c r="F146" s="10"/>
      <c r="G146" s="10"/>
      <c r="H146" s="10"/>
      <c r="I146" s="10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2.75" hidden="1">
      <c r="A147" s="1"/>
      <c r="B147" s="1" t="s">
        <v>262</v>
      </c>
      <c r="C147" s="1"/>
      <c r="D147" s="10">
        <v>-1449</v>
      </c>
      <c r="E147" s="10">
        <v>-1402</v>
      </c>
      <c r="F147" s="10">
        <v>-113</v>
      </c>
      <c r="G147" s="10">
        <v>-279</v>
      </c>
      <c r="H147" s="10">
        <v>30</v>
      </c>
      <c r="I147" s="10">
        <f>SUM(D147:H147)</f>
        <v>-3213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2.75" hidden="1">
      <c r="A148" s="1"/>
      <c r="B148" s="1"/>
      <c r="C148" s="1"/>
      <c r="D148" s="26"/>
      <c r="E148" s="26"/>
      <c r="F148" s="26"/>
      <c r="G148" s="26"/>
      <c r="H148" s="26"/>
      <c r="I148" s="2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3.5" hidden="1" thickBot="1">
      <c r="A149" s="1"/>
      <c r="B149" s="1" t="s">
        <v>107</v>
      </c>
      <c r="C149" s="1"/>
      <c r="D149" s="12">
        <f aca="true" t="shared" si="1" ref="D149:I149">+D145+D147</f>
        <v>-1134</v>
      </c>
      <c r="E149" s="12">
        <f t="shared" si="1"/>
        <v>-866</v>
      </c>
      <c r="F149" s="12">
        <f t="shared" si="1"/>
        <v>-472</v>
      </c>
      <c r="G149" s="12">
        <f t="shared" si="1"/>
        <v>-344</v>
      </c>
      <c r="H149" s="12">
        <f t="shared" si="1"/>
        <v>0</v>
      </c>
      <c r="I149" s="12">
        <f t="shared" si="1"/>
        <v>-2816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2.75">
      <c r="A150" s="1"/>
      <c r="C150" s="1"/>
      <c r="D150" s="14"/>
      <c r="E150" s="14"/>
      <c r="F150" s="46" t="s">
        <v>0</v>
      </c>
      <c r="G150" s="14" t="s">
        <v>283</v>
      </c>
      <c r="H150" s="46" t="s">
        <v>91</v>
      </c>
      <c r="I150" s="1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2.75">
      <c r="A151" s="1"/>
      <c r="C151" s="1"/>
      <c r="D151" s="14"/>
      <c r="E151" s="14"/>
      <c r="F151" s="46"/>
      <c r="G151" s="46" t="s">
        <v>284</v>
      </c>
      <c r="H151" s="46" t="s">
        <v>286</v>
      </c>
      <c r="I151" s="1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2.75">
      <c r="A152" s="1"/>
      <c r="C152" s="1"/>
      <c r="D152" s="14"/>
      <c r="E152" s="14"/>
      <c r="F152" s="46" t="s">
        <v>274</v>
      </c>
      <c r="G152" s="46" t="s">
        <v>285</v>
      </c>
      <c r="H152" s="46" t="s">
        <v>287</v>
      </c>
      <c r="I152" s="1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2.75">
      <c r="A153" s="1"/>
      <c r="B153" s="2" t="s">
        <v>281</v>
      </c>
      <c r="C153" s="1"/>
      <c r="D153" s="1"/>
      <c r="E153" s="1"/>
      <c r="F153" s="33" t="s">
        <v>6</v>
      </c>
      <c r="G153" s="33" t="s">
        <v>6</v>
      </c>
      <c r="H153" s="33" t="s">
        <v>6</v>
      </c>
      <c r="I153" s="1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2.75">
      <c r="A154" s="1"/>
      <c r="B154" s="1" t="s">
        <v>277</v>
      </c>
      <c r="C154" s="1"/>
      <c r="D154" s="1"/>
      <c r="E154" s="1"/>
      <c r="F154" s="10">
        <v>25898</v>
      </c>
      <c r="G154" s="10">
        <v>-2340</v>
      </c>
      <c r="H154" s="14">
        <v>36574</v>
      </c>
      <c r="I154" s="1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2.75">
      <c r="A155" s="1"/>
      <c r="B155" s="1" t="s">
        <v>242</v>
      </c>
      <c r="C155" s="1"/>
      <c r="D155" s="1"/>
      <c r="E155" s="1"/>
      <c r="F155" s="10">
        <v>10079</v>
      </c>
      <c r="G155" s="10">
        <f>-854-93</f>
        <v>-947</v>
      </c>
      <c r="H155" s="14">
        <v>64907</v>
      </c>
      <c r="I155" s="1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2.75">
      <c r="A156" s="1"/>
      <c r="B156" s="1" t="s">
        <v>243</v>
      </c>
      <c r="C156" s="1"/>
      <c r="D156" s="1"/>
      <c r="E156" s="1"/>
      <c r="F156" s="10">
        <v>1100</v>
      </c>
      <c r="G156" s="10">
        <v>-1821</v>
      </c>
      <c r="H156" s="14">
        <v>60185</v>
      </c>
      <c r="I156" s="1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2.75">
      <c r="A157" s="1"/>
      <c r="B157" s="1" t="s">
        <v>278</v>
      </c>
      <c r="C157" s="1"/>
      <c r="D157" s="1"/>
      <c r="E157" s="1"/>
      <c r="F157" s="11">
        <v>120</v>
      </c>
      <c r="G157" s="11">
        <v>-750</v>
      </c>
      <c r="H157" s="11">
        <v>7983</v>
      </c>
      <c r="I157" s="1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2.75">
      <c r="A158" s="1"/>
      <c r="B158" s="1" t="s">
        <v>0</v>
      </c>
      <c r="C158" s="1"/>
      <c r="D158" s="1"/>
      <c r="E158" s="1"/>
      <c r="F158" s="14">
        <f>SUM(F154:F157)</f>
        <v>37197</v>
      </c>
      <c r="G158" s="14">
        <f>SUM(G154:G157)</f>
        <v>-5858</v>
      </c>
      <c r="H158" s="14">
        <f>SUM(H154:H157)</f>
        <v>169649</v>
      </c>
      <c r="I158" s="1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2.75">
      <c r="A159" s="1"/>
      <c r="B159" s="1" t="s">
        <v>282</v>
      </c>
      <c r="C159" s="1"/>
      <c r="D159" s="14"/>
      <c r="E159" s="14"/>
      <c r="F159" s="14">
        <f>-3805-120</f>
        <v>-3925</v>
      </c>
      <c r="G159" s="14">
        <v>0</v>
      </c>
      <c r="H159" s="14">
        <v>0</v>
      </c>
      <c r="I159" s="1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2.75">
      <c r="A160" s="1"/>
      <c r="B160" s="1"/>
      <c r="C160" s="1"/>
      <c r="D160" s="14"/>
      <c r="E160" s="14"/>
      <c r="F160" s="26"/>
      <c r="G160" s="26"/>
      <c r="H160" s="26"/>
      <c r="I160" s="1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3.5" thickBot="1">
      <c r="A161" s="1"/>
      <c r="B161" s="1"/>
      <c r="C161" s="1"/>
      <c r="D161" s="14"/>
      <c r="E161" s="14"/>
      <c r="F161" s="12">
        <f>+F158+F159</f>
        <v>33272</v>
      </c>
      <c r="G161" s="12">
        <f>+G158+G159</f>
        <v>-5858</v>
      </c>
      <c r="H161" s="12">
        <f>+H158+H159</f>
        <v>169649</v>
      </c>
      <c r="I161" s="1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2.75">
      <c r="A162" s="1"/>
      <c r="B162" s="1"/>
      <c r="C162" s="1"/>
      <c r="D162" s="14"/>
      <c r="E162" s="14"/>
      <c r="F162" s="14"/>
      <c r="G162" s="14"/>
      <c r="H162" s="14"/>
      <c r="I162" s="1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2.75">
      <c r="A163" s="1">
        <v>15</v>
      </c>
      <c r="B163" s="2" t="s">
        <v>216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1" ht="12.75">
      <c r="A164" s="1"/>
      <c r="B164" s="2" t="s">
        <v>217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1:71" ht="12.75">
      <c r="A165" s="1"/>
      <c r="B165" s="1"/>
      <c r="C165" s="1"/>
      <c r="D165" s="1"/>
      <c r="E165" s="1"/>
      <c r="F165" s="33"/>
      <c r="G165" s="33" t="s">
        <v>37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ht="12.75">
      <c r="A166" s="1"/>
      <c r="B166" s="1"/>
      <c r="C166" s="1"/>
      <c r="D166" s="1"/>
      <c r="E166" s="1"/>
      <c r="F166" s="33" t="s">
        <v>3</v>
      </c>
      <c r="G166" s="33" t="s">
        <v>3</v>
      </c>
      <c r="H166" s="33" t="s">
        <v>218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ht="12.75">
      <c r="A167" s="1"/>
      <c r="B167" s="1"/>
      <c r="C167" s="1"/>
      <c r="D167" s="1"/>
      <c r="E167" s="1"/>
      <c r="F167" s="53">
        <v>37802</v>
      </c>
      <c r="G167" s="53">
        <v>37711</v>
      </c>
      <c r="H167" s="33" t="s">
        <v>219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pans="1:71" ht="12.75">
      <c r="A168" s="1"/>
      <c r="B168" s="1"/>
      <c r="C168" s="1"/>
      <c r="D168" s="1"/>
      <c r="E168" s="1"/>
      <c r="F168" s="33" t="s">
        <v>6</v>
      </c>
      <c r="G168" s="33" t="s">
        <v>6</v>
      </c>
      <c r="H168" s="33" t="s">
        <v>6</v>
      </c>
      <c r="I168" s="33" t="s">
        <v>220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pans="1:71" ht="12.75">
      <c r="A169" s="1"/>
      <c r="B169" s="2" t="s">
        <v>274</v>
      </c>
      <c r="C169" s="1"/>
      <c r="D169" s="1"/>
      <c r="E169" s="1"/>
      <c r="F169" s="33"/>
      <c r="G169" s="33"/>
      <c r="H169" s="33"/>
      <c r="I169" s="3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ht="12.75">
      <c r="A170" s="1"/>
      <c r="B170" s="1" t="s">
        <v>277</v>
      </c>
      <c r="C170" s="1"/>
      <c r="D170" s="1"/>
      <c r="E170" s="1"/>
      <c r="F170" s="10">
        <v>7973</v>
      </c>
      <c r="G170" s="10">
        <v>14120</v>
      </c>
      <c r="H170" s="10">
        <f>+F170-G170</f>
        <v>-6147</v>
      </c>
      <c r="I170" s="54">
        <f>+H170/G170*100</f>
        <v>-43.53399433427762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ht="12.75">
      <c r="A171" s="1"/>
      <c r="B171" s="1" t="s">
        <v>242</v>
      </c>
      <c r="C171" s="1"/>
      <c r="D171" s="1"/>
      <c r="E171" s="1"/>
      <c r="F171" s="10">
        <v>6153</v>
      </c>
      <c r="G171" s="10">
        <v>3926</v>
      </c>
      <c r="H171" s="10">
        <f>+F171-G171</f>
        <v>2227</v>
      </c>
      <c r="I171" s="54">
        <f>+H171/G171*100</f>
        <v>56.724401426388184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ht="12.75">
      <c r="A172" s="1"/>
      <c r="B172" s="1" t="s">
        <v>243</v>
      </c>
      <c r="C172" s="1"/>
      <c r="D172" s="1"/>
      <c r="E172" s="1"/>
      <c r="F172" s="10">
        <v>-473</v>
      </c>
      <c r="G172" s="10">
        <v>1573</v>
      </c>
      <c r="H172" s="10">
        <f>+F172-G172</f>
        <v>-2046</v>
      </c>
      <c r="I172" s="54">
        <f>+H172/G172*100</f>
        <v>-130.06993006993005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71" ht="12.75">
      <c r="A173" s="1"/>
      <c r="B173" s="1" t="s">
        <v>221</v>
      </c>
      <c r="C173" s="1"/>
      <c r="D173" s="1"/>
      <c r="E173" s="1"/>
      <c r="F173" s="55">
        <f>SUM(F170:F172)</f>
        <v>13653</v>
      </c>
      <c r="G173" s="55">
        <f>SUM(G170:G172)</f>
        <v>19619</v>
      </c>
      <c r="H173" s="55">
        <f>+H170+H172</f>
        <v>-8193</v>
      </c>
      <c r="I173" s="56">
        <f>+H173/G173*100</f>
        <v>-41.76053825373363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</row>
    <row r="174" spans="1:71" ht="12.75">
      <c r="A174" s="1"/>
      <c r="B174" s="1"/>
      <c r="C174" s="1"/>
      <c r="D174" s="1"/>
      <c r="E174" s="1"/>
      <c r="H174" s="14"/>
      <c r="I174" s="1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pans="1:71" ht="12.75">
      <c r="A175" s="1"/>
      <c r="B175" s="2" t="s">
        <v>275</v>
      </c>
      <c r="C175" s="1"/>
      <c r="D175" s="1"/>
      <c r="E175" s="1"/>
      <c r="H175" s="14"/>
      <c r="I175" s="1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pans="1:71" ht="12.75">
      <c r="A176" s="1"/>
      <c r="B176" s="1" t="s">
        <v>277</v>
      </c>
      <c r="C176" s="1"/>
      <c r="D176" s="1"/>
      <c r="E176" s="1"/>
      <c r="F176" s="10">
        <v>-1213</v>
      </c>
      <c r="G176" s="10">
        <v>-1134</v>
      </c>
      <c r="H176" s="10">
        <f>+F176-G176</f>
        <v>-79</v>
      </c>
      <c r="I176" s="10">
        <f>-H176/F176*100</f>
        <v>-6.512778235779059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7" spans="1:71" ht="12.75">
      <c r="A177" s="1"/>
      <c r="B177" s="1" t="s">
        <v>276</v>
      </c>
      <c r="C177" s="1"/>
      <c r="D177" s="1"/>
      <c r="E177" s="1"/>
      <c r="F177" s="10">
        <f>-34-47</f>
        <v>-81</v>
      </c>
      <c r="G177" s="10">
        <v>-866</v>
      </c>
      <c r="H177" s="10">
        <f>+F177-G177</f>
        <v>785</v>
      </c>
      <c r="I177" s="10">
        <f>-H177/F177*100</f>
        <v>969.1358024691358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</row>
    <row r="178" spans="1:71" ht="12.75">
      <c r="A178" s="1"/>
      <c r="B178" s="1" t="s">
        <v>243</v>
      </c>
      <c r="C178" s="1"/>
      <c r="D178" s="1"/>
      <c r="E178" s="1"/>
      <c r="F178" s="10">
        <v>-1349</v>
      </c>
      <c r="G178" s="10">
        <v>-472</v>
      </c>
      <c r="H178" s="10">
        <f>+F178-G178</f>
        <v>-877</v>
      </c>
      <c r="I178" s="10">
        <f>-H178/F178*100</f>
        <v>-65.01111934766493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</row>
    <row r="179" spans="1:71" ht="12.75">
      <c r="A179" s="1"/>
      <c r="B179" s="1" t="s">
        <v>278</v>
      </c>
      <c r="C179" s="1"/>
      <c r="D179" s="1"/>
      <c r="E179" s="1"/>
      <c r="F179" s="10">
        <v>-399</v>
      </c>
      <c r="G179" s="10">
        <v>-344</v>
      </c>
      <c r="H179" s="10">
        <f>+F179-G179</f>
        <v>-55</v>
      </c>
      <c r="I179" s="10">
        <f>-H179/F179*100</f>
        <v>-13.784461152882205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</row>
    <row r="180" spans="1:71" ht="12.75">
      <c r="A180" s="1"/>
      <c r="B180" s="1"/>
      <c r="C180" s="1"/>
      <c r="D180" s="1"/>
      <c r="E180" s="1"/>
      <c r="F180" s="55">
        <f>SUM(F176:F179)</f>
        <v>-3042</v>
      </c>
      <c r="G180" s="55">
        <f>SUM(G176:G179)</f>
        <v>-2816</v>
      </c>
      <c r="H180" s="55">
        <f>SUM(H176:H179)</f>
        <v>-226</v>
      </c>
      <c r="I180" s="55">
        <f>-H180/F180*100</f>
        <v>-7.429322813938198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</row>
    <row r="181" spans="1:7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</row>
    <row r="182" spans="1:7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</row>
    <row r="183" spans="1:71" ht="12.75">
      <c r="A183" s="1"/>
      <c r="B183" s="1" t="s">
        <v>300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71" ht="12.75">
      <c r="A184" s="1"/>
      <c r="B184" s="1" t="s">
        <v>304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</row>
    <row r="185" spans="1:71" ht="12.75">
      <c r="A185" s="1"/>
      <c r="B185" s="1" t="s">
        <v>322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</row>
    <row r="186" spans="1:71" ht="12.75">
      <c r="A186" s="1"/>
      <c r="B186" s="1" t="s">
        <v>323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</row>
    <row r="187" spans="1:71" ht="12.75">
      <c r="A187" s="1"/>
      <c r="B187" s="1" t="s">
        <v>0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</row>
    <row r="188" spans="1:71" ht="12.75">
      <c r="A188" s="1"/>
      <c r="B188" s="1" t="s">
        <v>308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</row>
    <row r="189" spans="1:71" ht="12.75">
      <c r="A189" s="1"/>
      <c r="B189" s="1" t="s">
        <v>307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pans="1:71" ht="12.75">
      <c r="A190" s="1"/>
      <c r="B190" s="1" t="s">
        <v>325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1:71" ht="12.75">
      <c r="A191" s="1"/>
      <c r="B191" s="1" t="s">
        <v>324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</row>
    <row r="192" spans="1:7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1:117" ht="12.75">
      <c r="A193" s="57">
        <v>16</v>
      </c>
      <c r="B193" s="58" t="s">
        <v>222</v>
      </c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</row>
    <row r="194" spans="1:117" ht="12.75">
      <c r="A194" s="57"/>
      <c r="B194" s="57" t="s">
        <v>301</v>
      </c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</row>
    <row r="195" spans="1:117" ht="12.75">
      <c r="A195" s="57"/>
      <c r="B195" s="57" t="s">
        <v>305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</row>
    <row r="196" spans="1:117" ht="12.75">
      <c r="A196" s="57"/>
      <c r="B196" s="57" t="s">
        <v>306</v>
      </c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</row>
    <row r="197" spans="1:117" ht="12.75">
      <c r="A197" s="57"/>
      <c r="B197" s="57" t="s">
        <v>326</v>
      </c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</row>
    <row r="198" spans="1:117" ht="12.75">
      <c r="A198" s="57"/>
      <c r="B198" s="57" t="s">
        <v>327</v>
      </c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</row>
    <row r="199" spans="1:117" ht="12.75">
      <c r="A199" s="57"/>
      <c r="B199" s="57" t="s">
        <v>329</v>
      </c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</row>
    <row r="200" spans="1:117" ht="12.7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</row>
    <row r="201" spans="1:71" ht="12.75">
      <c r="A201" s="1">
        <v>17</v>
      </c>
      <c r="B201" s="2" t="s">
        <v>223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</row>
    <row r="202" spans="1:71" ht="12.75">
      <c r="A202" s="1"/>
      <c r="B202" s="1" t="s">
        <v>224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pans="1:71" ht="12.75">
      <c r="A203" s="1"/>
      <c r="B203" s="1" t="s">
        <v>225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ht="12.75">
      <c r="A205" s="1">
        <v>18</v>
      </c>
      <c r="B205" s="2" t="s">
        <v>226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1:71" ht="12.75">
      <c r="A206" s="1"/>
      <c r="B206" s="1" t="s">
        <v>227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71" ht="12.75">
      <c r="A208" s="1">
        <v>19</v>
      </c>
      <c r="B208" s="2" t="s">
        <v>228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ht="12.75">
      <c r="A209" s="1"/>
      <c r="B209" s="1" t="s">
        <v>229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ht="12.75">
      <c r="A210" s="1"/>
      <c r="B210" s="1" t="s">
        <v>230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ht="12.75">
      <c r="A212" s="1">
        <v>20</v>
      </c>
      <c r="B212" s="2" t="s">
        <v>231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ht="12.75">
      <c r="A213" s="1"/>
      <c r="B213" s="1" t="s">
        <v>232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ht="12.75">
      <c r="A215" s="1">
        <v>21</v>
      </c>
      <c r="B215" s="2" t="s">
        <v>233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ht="12.75">
      <c r="A216" s="1"/>
      <c r="B216" s="1" t="s">
        <v>298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7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1:7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</row>
    <row r="226" spans="1:7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</row>
    <row r="227" spans="1:7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</row>
    <row r="228" spans="1:7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</row>
    <row r="229" spans="1:7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1:7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</row>
    <row r="231" spans="1:7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</row>
    <row r="232" spans="1:7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</row>
    <row r="233" spans="1:7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</row>
    <row r="234" spans="1:7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</row>
    <row r="235" spans="1:7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</row>
    <row r="236" spans="1:7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1:7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</row>
    <row r="238" spans="1:7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</row>
    <row r="239" spans="1:7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</row>
    <row r="240" spans="1:7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</row>
    <row r="241" spans="1:7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1:7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</row>
    <row r="244" spans="1:7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</row>
    <row r="245" spans="1:7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</row>
    <row r="246" spans="1:7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</row>
    <row r="247" spans="1:7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</row>
    <row r="248" spans="1:7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</row>
    <row r="249" spans="1:7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</row>
    <row r="250" spans="1:7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</row>
    <row r="251" spans="1:7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</row>
    <row r="252" spans="1:7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</row>
    <row r="253" spans="1:7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</row>
    <row r="254" spans="1:7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</row>
    <row r="255" spans="1:7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</row>
    <row r="256" spans="1:7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</row>
    <row r="257" spans="1:7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</row>
    <row r="258" spans="1:7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</row>
    <row r="259" spans="1:7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</row>
    <row r="260" spans="1:7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</row>
    <row r="261" spans="1:7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</row>
    <row r="262" spans="1:7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</row>
    <row r="263" spans="1:7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</row>
    <row r="264" spans="1:7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</row>
    <row r="265" spans="1:7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</row>
    <row r="266" spans="1:7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</row>
    <row r="267" spans="1:7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</row>
    <row r="268" spans="1:7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</row>
    <row r="269" spans="1:7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</row>
    <row r="270" spans="1:7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</row>
    <row r="271" spans="1:7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</row>
    <row r="272" spans="1:7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</row>
    <row r="273" spans="1:7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</row>
    <row r="274" spans="1:7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</row>
    <row r="275" spans="1:7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</row>
    <row r="276" spans="1:7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</row>
    <row r="277" spans="1:7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</row>
    <row r="278" spans="1:7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</row>
    <row r="279" spans="1:7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</row>
    <row r="280" spans="1:7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</row>
    <row r="281" spans="1:7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</row>
    <row r="282" spans="1:7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</row>
    <row r="283" spans="1:7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</row>
    <row r="284" spans="1:7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</row>
    <row r="285" spans="1:7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</row>
    <row r="286" spans="1:7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</row>
    <row r="287" spans="1:7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</row>
    <row r="288" spans="1:7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</row>
    <row r="289" spans="1:7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</row>
    <row r="290" spans="1:7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</row>
    <row r="291" spans="1:7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</row>
    <row r="292" spans="1:7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</row>
    <row r="293" spans="1:7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</row>
    <row r="294" spans="1:7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</row>
    <row r="295" spans="1:7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</row>
    <row r="296" spans="1:7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</row>
    <row r="297" spans="1:7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</row>
    <row r="298" spans="1:7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</row>
    <row r="299" spans="1:7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</row>
    <row r="300" spans="1:7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</row>
    <row r="301" spans="1:7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</row>
    <row r="302" spans="1:7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</row>
    <row r="303" spans="1:7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</row>
    <row r="304" spans="1:7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</row>
    <row r="305" spans="1:7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</row>
    <row r="306" spans="1:7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</row>
    <row r="307" spans="1:7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</row>
    <row r="308" spans="1:7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</row>
    <row r="309" spans="1:7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</row>
    <row r="310" spans="1:7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</row>
    <row r="311" spans="1:7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</row>
    <row r="312" spans="1:7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</row>
    <row r="313" spans="1:7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</row>
    <row r="314" spans="1:7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</row>
    <row r="315" spans="1:7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</row>
    <row r="316" spans="1:7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</row>
    <row r="317" spans="1:7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</row>
    <row r="318" spans="1:7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</row>
    <row r="319" spans="1:7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</row>
    <row r="320" spans="1:7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</row>
    <row r="321" spans="1:7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</row>
    <row r="322" spans="1:7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</row>
    <row r="323" spans="1:7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</row>
    <row r="324" spans="1:7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</row>
    <row r="325" spans="1:7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</row>
    <row r="326" spans="1:7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</row>
    <row r="327" spans="1:7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</row>
    <row r="328" spans="1:7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</row>
    <row r="329" spans="1:7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</row>
    <row r="330" spans="1:7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</row>
    <row r="331" spans="1:7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</row>
    <row r="332" spans="1:7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</row>
    <row r="333" spans="1:7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</row>
    <row r="334" spans="1:7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</row>
    <row r="335" spans="1:7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</row>
    <row r="336" spans="1:7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</row>
    <row r="337" spans="1:7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</row>
    <row r="338" spans="1:7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</row>
    <row r="339" spans="1:7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</row>
    <row r="340" spans="1:7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</row>
    <row r="341" spans="1:7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</row>
    <row r="342" spans="1:7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</row>
    <row r="343" spans="1:7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</row>
    <row r="344" spans="1:7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</row>
    <row r="345" spans="1:7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</row>
    <row r="346" spans="1:7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</row>
    <row r="347" spans="1:7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</row>
    <row r="348" spans="1:7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</row>
    <row r="349" spans="1:7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</row>
    <row r="350" spans="1:7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</row>
    <row r="351" spans="1:7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</row>
    <row r="352" spans="1:7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</row>
    <row r="353" spans="1:7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</row>
    <row r="354" spans="1:7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</row>
    <row r="355" spans="1:7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</row>
    <row r="356" spans="1:7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</row>
    <row r="357" spans="1:7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</row>
    <row r="358" spans="1:7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</row>
    <row r="359" spans="1:7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</row>
    <row r="360" spans="1:7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</row>
    <row r="361" spans="1:7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</row>
    <row r="362" spans="1:7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</row>
    <row r="363" spans="1:7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</row>
    <row r="364" spans="1:7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</row>
    <row r="365" spans="1:7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</row>
    <row r="366" spans="1:7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</row>
    <row r="367" spans="1:7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</row>
    <row r="368" spans="1:7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</row>
    <row r="369" spans="1:7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</row>
    <row r="370" spans="1:7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</row>
    <row r="371" spans="1:7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</row>
    <row r="372" spans="1:7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</row>
    <row r="373" spans="1:7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</row>
    <row r="374" spans="1:7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</row>
    <row r="375" spans="1:7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</row>
    <row r="376" spans="1:7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</row>
    <row r="377" spans="1:7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</row>
    <row r="378" spans="1:7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</row>
    <row r="379" spans="1:7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</row>
    <row r="380" spans="1:7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</row>
    <row r="381" spans="1:7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</row>
    <row r="382" spans="1:7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</row>
    <row r="383" spans="1:7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</row>
    <row r="384" spans="1:7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</row>
    <row r="385" spans="1:7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</row>
    <row r="386" spans="1:7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</row>
    <row r="387" spans="1:7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</row>
    <row r="388" spans="1:7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</row>
    <row r="389" spans="1:7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</row>
    <row r="390" spans="1:7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</row>
    <row r="391" spans="1:7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</row>
    <row r="392" spans="1:7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</row>
    <row r="393" spans="1:7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</row>
    <row r="394" spans="1:7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</row>
    <row r="395" spans="1:7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Syarikat EMICO</cp:lastModifiedBy>
  <cp:lastPrinted>2003-08-28T05:13:47Z</cp:lastPrinted>
  <dcterms:created xsi:type="dcterms:W3CDTF">1999-11-25T03:32:38Z</dcterms:created>
  <dcterms:modified xsi:type="dcterms:W3CDTF">2003-08-28T05:14:29Z</dcterms:modified>
  <cp:category/>
  <cp:version/>
  <cp:contentType/>
  <cp:contentStatus/>
</cp:coreProperties>
</file>